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fileSharing readOnlyRecommended="1"/>
  <workbookPr defaultThemeVersion="202300"/>
  <mc:AlternateContent xmlns:mc="http://schemas.openxmlformats.org/markup-compatibility/2006">
    <mc:Choice Requires="x15">
      <x15ac:absPath xmlns:x15ac="http://schemas.microsoft.com/office/spreadsheetml/2010/11/ac" url="https://rospa365-my.sharepoint.com/personal/jbroun_rospa_com/Documents/Documents/NAPS/Drafts/"/>
    </mc:Choice>
  </mc:AlternateContent>
  <xr:revisionPtr revIDLastSave="460" documentId="8_{818BB9CB-1BEB-4F14-BC87-27833078888A}" xr6:coauthVersionLast="47" xr6:coauthVersionMax="47" xr10:uidLastSave="{3515018F-AE74-49BC-8053-61F12932F46A}"/>
  <bookViews>
    <workbookView xWindow="-110" yWindow="-110" windowWidth="19420" windowHeight="10420" xr2:uid="{A28BE2AD-7DCD-446C-A9FC-036E5ECA89A5}"/>
  </bookViews>
  <sheets>
    <sheet name="Title page" sheetId="6" r:id="rId1"/>
    <sheet name="Sources" sheetId="7" r:id="rId2"/>
    <sheet name="Table 1" sheetId="1" r:id="rId3"/>
    <sheet name="Table 2" sheetId="2" r:id="rId4"/>
    <sheet name="Table 3" sheetId="3" r:id="rId5"/>
    <sheet name="Table 4" sheetId="4" r:id="rId6"/>
    <sheet name="Table 5"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2" l="1"/>
  <c r="C15" i="4" l="1"/>
  <c r="B15" i="4"/>
  <c r="D144" i="3" l="1"/>
  <c r="D143" i="3"/>
  <c r="C161" i="3"/>
  <c r="D161" i="3"/>
  <c r="E161" i="3"/>
  <c r="C144" i="3"/>
  <c r="E144" i="3"/>
  <c r="C145" i="3"/>
  <c r="D145" i="3"/>
  <c r="E145" i="3"/>
  <c r="C146" i="3"/>
  <c r="D146" i="3"/>
  <c r="E146" i="3"/>
  <c r="C147" i="3"/>
  <c r="D147" i="3"/>
  <c r="E147" i="3"/>
  <c r="C148" i="3"/>
  <c r="D148" i="3"/>
  <c r="E148" i="3"/>
  <c r="C149" i="3"/>
  <c r="D149" i="3"/>
  <c r="E149" i="3"/>
  <c r="C150" i="3"/>
  <c r="D150" i="3"/>
  <c r="E150" i="3"/>
  <c r="C151" i="3"/>
  <c r="D151" i="3"/>
  <c r="E151" i="3"/>
  <c r="C152" i="3"/>
  <c r="D152" i="3"/>
  <c r="E152" i="3"/>
  <c r="C153" i="3"/>
  <c r="D153" i="3"/>
  <c r="E153" i="3"/>
  <c r="C154" i="3"/>
  <c r="D154" i="3"/>
  <c r="E154" i="3"/>
  <c r="C155" i="3"/>
  <c r="D155" i="3"/>
  <c r="E155" i="3"/>
  <c r="C156" i="3"/>
  <c r="D156" i="3"/>
  <c r="E156" i="3"/>
  <c r="C157" i="3"/>
  <c r="D157" i="3"/>
  <c r="E157" i="3"/>
  <c r="C158" i="3"/>
  <c r="D158" i="3"/>
  <c r="E158" i="3"/>
  <c r="C159" i="3"/>
  <c r="D159" i="3"/>
  <c r="E159" i="3"/>
  <c r="C160" i="3"/>
  <c r="D160" i="3"/>
  <c r="E160" i="3"/>
  <c r="E143" i="3"/>
  <c r="C143" i="3"/>
  <c r="B143" i="3"/>
  <c r="B144" i="3"/>
  <c r="B145" i="3"/>
  <c r="B146" i="3"/>
  <c r="B147" i="3"/>
  <c r="B148" i="3"/>
  <c r="B149" i="3"/>
  <c r="B150" i="3"/>
  <c r="B151" i="3"/>
  <c r="B152" i="3"/>
  <c r="B153" i="3"/>
  <c r="B154" i="3"/>
  <c r="B155" i="3"/>
  <c r="B156" i="3"/>
  <c r="B157" i="3"/>
  <c r="B158" i="3"/>
  <c r="B159" i="3"/>
  <c r="B160" i="3"/>
  <c r="B161" i="3"/>
  <c r="C62" i="3"/>
  <c r="C87" i="3" s="1"/>
  <c r="D62" i="3"/>
  <c r="D87" i="3" s="1"/>
  <c r="E62" i="3"/>
  <c r="E87" i="3" s="1"/>
  <c r="C63" i="3"/>
  <c r="C88" i="3" s="1"/>
  <c r="D63" i="3"/>
  <c r="D88" i="3" s="1"/>
  <c r="E63" i="3"/>
  <c r="E88" i="3" s="1"/>
  <c r="C64" i="3"/>
  <c r="C89" i="3" s="1"/>
  <c r="D64" i="3"/>
  <c r="D89" i="3" s="1"/>
  <c r="E64" i="3"/>
  <c r="E89" i="3" s="1"/>
  <c r="C65" i="3"/>
  <c r="C90" i="3" s="1"/>
  <c r="D65" i="3"/>
  <c r="D90" i="3" s="1"/>
  <c r="E65" i="3"/>
  <c r="E90" i="3" s="1"/>
  <c r="C66" i="3"/>
  <c r="C91" i="3" s="1"/>
  <c r="D66" i="3"/>
  <c r="D91" i="3" s="1"/>
  <c r="E66" i="3"/>
  <c r="E91" i="3" s="1"/>
  <c r="C67" i="3"/>
  <c r="C92" i="3" s="1"/>
  <c r="D67" i="3"/>
  <c r="D92" i="3" s="1"/>
  <c r="E67" i="3"/>
  <c r="E92" i="3" s="1"/>
  <c r="C68" i="3"/>
  <c r="C93" i="3" s="1"/>
  <c r="D68" i="3"/>
  <c r="D93" i="3" s="1"/>
  <c r="E68" i="3"/>
  <c r="E93" i="3" s="1"/>
  <c r="C69" i="3"/>
  <c r="C94" i="3" s="1"/>
  <c r="D69" i="3"/>
  <c r="D94" i="3" s="1"/>
  <c r="E69" i="3"/>
  <c r="E94" i="3" s="1"/>
  <c r="C70" i="3"/>
  <c r="C95" i="3" s="1"/>
  <c r="D70" i="3"/>
  <c r="D95" i="3" s="1"/>
  <c r="E70" i="3"/>
  <c r="E95" i="3" s="1"/>
  <c r="C71" i="3"/>
  <c r="C96" i="3" s="1"/>
  <c r="D71" i="3"/>
  <c r="D96" i="3" s="1"/>
  <c r="E71" i="3"/>
  <c r="E96" i="3" s="1"/>
  <c r="C72" i="3"/>
  <c r="C97" i="3" s="1"/>
  <c r="D72" i="3"/>
  <c r="D97" i="3" s="1"/>
  <c r="E72" i="3"/>
  <c r="E97" i="3" s="1"/>
  <c r="C73" i="3"/>
  <c r="C98" i="3" s="1"/>
  <c r="D73" i="3"/>
  <c r="D98" i="3" s="1"/>
  <c r="E73" i="3"/>
  <c r="E98" i="3" s="1"/>
  <c r="C74" i="3"/>
  <c r="C99" i="3" s="1"/>
  <c r="D74" i="3"/>
  <c r="D99" i="3" s="1"/>
  <c r="E74" i="3"/>
  <c r="E99" i="3" s="1"/>
  <c r="C75" i="3"/>
  <c r="C100" i="3" s="1"/>
  <c r="D75" i="3"/>
  <c r="D100" i="3" s="1"/>
  <c r="E75" i="3"/>
  <c r="E100" i="3" s="1"/>
  <c r="C76" i="3"/>
  <c r="C101" i="3" s="1"/>
  <c r="D76" i="3"/>
  <c r="D101" i="3" s="1"/>
  <c r="E76" i="3"/>
  <c r="E101" i="3" s="1"/>
  <c r="C77" i="3"/>
  <c r="C102" i="3" s="1"/>
  <c r="D77" i="3"/>
  <c r="D102" i="3" s="1"/>
  <c r="E77" i="3"/>
  <c r="E102" i="3" s="1"/>
  <c r="C78" i="3"/>
  <c r="C103" i="3" s="1"/>
  <c r="D78" i="3"/>
  <c r="D103" i="3" s="1"/>
  <c r="E78" i="3"/>
  <c r="E103" i="3" s="1"/>
  <c r="C79" i="3"/>
  <c r="C104" i="3" s="1"/>
  <c r="D79" i="3"/>
  <c r="D104" i="3" s="1"/>
  <c r="E79" i="3"/>
  <c r="E104" i="3" s="1"/>
  <c r="E61" i="3"/>
  <c r="E86" i="3" s="1"/>
  <c r="D61" i="3"/>
  <c r="D86" i="3" s="1"/>
  <c r="C61" i="3"/>
  <c r="C86" i="3" s="1"/>
  <c r="B62" i="3"/>
  <c r="B63" i="3"/>
  <c r="B64" i="3"/>
  <c r="B65" i="3"/>
  <c r="B90" i="3" s="1"/>
  <c r="B66" i="3"/>
  <c r="B91" i="3" s="1"/>
  <c r="B67" i="3"/>
  <c r="B92" i="3" s="1"/>
  <c r="B68" i="3"/>
  <c r="B69" i="3"/>
  <c r="B70" i="3"/>
  <c r="B95" i="3" s="1"/>
  <c r="B71" i="3"/>
  <c r="B72" i="3"/>
  <c r="B73" i="3"/>
  <c r="B98" i="3" s="1"/>
  <c r="B74" i="3"/>
  <c r="B99" i="3" s="1"/>
  <c r="B75" i="3"/>
  <c r="B100" i="3" s="1"/>
  <c r="B76" i="3"/>
  <c r="B77" i="3"/>
  <c r="B78" i="3"/>
  <c r="B103" i="3" s="1"/>
  <c r="B79" i="3"/>
  <c r="B104" i="3" s="1"/>
  <c r="B61" i="3"/>
  <c r="B54" i="3"/>
  <c r="C54" i="3"/>
  <c r="D54" i="3"/>
  <c r="E54" i="3"/>
  <c r="F54" i="3"/>
  <c r="G54" i="3"/>
  <c r="H54" i="3"/>
  <c r="I54" i="3"/>
  <c r="J54" i="3"/>
  <c r="K54" i="3"/>
  <c r="L54" i="3"/>
  <c r="M54" i="3"/>
  <c r="N54" i="3"/>
  <c r="O54" i="3"/>
  <c r="P54" i="3"/>
  <c r="Q54" i="3"/>
  <c r="R54" i="3"/>
  <c r="S54" i="3"/>
  <c r="T54" i="3"/>
  <c r="U54" i="3"/>
  <c r="B37" i="3"/>
  <c r="C37" i="3"/>
  <c r="D37" i="3"/>
  <c r="E37" i="3"/>
  <c r="F37" i="3"/>
  <c r="G37" i="3"/>
  <c r="H37" i="3"/>
  <c r="I37" i="3"/>
  <c r="J37" i="3"/>
  <c r="K37" i="3"/>
  <c r="L37" i="3"/>
  <c r="M37" i="3"/>
  <c r="N37" i="3"/>
  <c r="O37" i="3"/>
  <c r="P37" i="3"/>
  <c r="Q37" i="3"/>
  <c r="R37" i="3"/>
  <c r="S37" i="3"/>
  <c r="T37" i="3"/>
  <c r="U37" i="3"/>
  <c r="B38" i="3"/>
  <c r="C38" i="3"/>
  <c r="D38" i="3"/>
  <c r="E38" i="3"/>
  <c r="F38" i="3"/>
  <c r="G38" i="3"/>
  <c r="H38" i="3"/>
  <c r="I38" i="3"/>
  <c r="J38" i="3"/>
  <c r="K38" i="3"/>
  <c r="L38" i="3"/>
  <c r="M38" i="3"/>
  <c r="N38" i="3"/>
  <c r="O38" i="3"/>
  <c r="P38" i="3"/>
  <c r="Q38" i="3"/>
  <c r="R38" i="3"/>
  <c r="S38" i="3"/>
  <c r="T38" i="3"/>
  <c r="U38" i="3"/>
  <c r="B39" i="3"/>
  <c r="C39" i="3"/>
  <c r="D39" i="3"/>
  <c r="E39" i="3"/>
  <c r="F39" i="3"/>
  <c r="G39" i="3"/>
  <c r="H39" i="3"/>
  <c r="I39" i="3"/>
  <c r="J39" i="3"/>
  <c r="K39" i="3"/>
  <c r="L39" i="3"/>
  <c r="M39" i="3"/>
  <c r="N39" i="3"/>
  <c r="O39" i="3"/>
  <c r="P39" i="3"/>
  <c r="Q39" i="3"/>
  <c r="R39" i="3"/>
  <c r="S39" i="3"/>
  <c r="T39" i="3"/>
  <c r="U39" i="3"/>
  <c r="B40" i="3"/>
  <c r="C40" i="3"/>
  <c r="D40" i="3"/>
  <c r="E40" i="3"/>
  <c r="F40" i="3"/>
  <c r="G40" i="3"/>
  <c r="H40" i="3"/>
  <c r="I40" i="3"/>
  <c r="J40" i="3"/>
  <c r="K40" i="3"/>
  <c r="L40" i="3"/>
  <c r="M40" i="3"/>
  <c r="N40" i="3"/>
  <c r="O40" i="3"/>
  <c r="P40" i="3"/>
  <c r="Q40" i="3"/>
  <c r="R40" i="3"/>
  <c r="S40" i="3"/>
  <c r="T40" i="3"/>
  <c r="U40" i="3"/>
  <c r="B41" i="3"/>
  <c r="C41" i="3"/>
  <c r="D41" i="3"/>
  <c r="E41" i="3"/>
  <c r="F41" i="3"/>
  <c r="G41" i="3"/>
  <c r="H41" i="3"/>
  <c r="I41" i="3"/>
  <c r="J41" i="3"/>
  <c r="K41" i="3"/>
  <c r="L41" i="3"/>
  <c r="M41" i="3"/>
  <c r="N41" i="3"/>
  <c r="O41" i="3"/>
  <c r="P41" i="3"/>
  <c r="Q41" i="3"/>
  <c r="R41" i="3"/>
  <c r="S41" i="3"/>
  <c r="T41" i="3"/>
  <c r="U41" i="3"/>
  <c r="B42" i="3"/>
  <c r="C42" i="3"/>
  <c r="D42" i="3"/>
  <c r="E42" i="3"/>
  <c r="F42" i="3"/>
  <c r="G42" i="3"/>
  <c r="H42" i="3"/>
  <c r="I42" i="3"/>
  <c r="J42" i="3"/>
  <c r="K42" i="3"/>
  <c r="L42" i="3"/>
  <c r="M42" i="3"/>
  <c r="N42" i="3"/>
  <c r="O42" i="3"/>
  <c r="P42" i="3"/>
  <c r="Q42" i="3"/>
  <c r="R42" i="3"/>
  <c r="S42" i="3"/>
  <c r="T42" i="3"/>
  <c r="U42" i="3"/>
  <c r="B43" i="3"/>
  <c r="C43" i="3"/>
  <c r="D43" i="3"/>
  <c r="E43" i="3"/>
  <c r="F43" i="3"/>
  <c r="G43" i="3"/>
  <c r="H43" i="3"/>
  <c r="I43" i="3"/>
  <c r="J43" i="3"/>
  <c r="K43" i="3"/>
  <c r="L43" i="3"/>
  <c r="M43" i="3"/>
  <c r="N43" i="3"/>
  <c r="O43" i="3"/>
  <c r="P43" i="3"/>
  <c r="Q43" i="3"/>
  <c r="R43" i="3"/>
  <c r="S43" i="3"/>
  <c r="T43" i="3"/>
  <c r="U43" i="3"/>
  <c r="B44" i="3"/>
  <c r="C44" i="3"/>
  <c r="D44" i="3"/>
  <c r="E44" i="3"/>
  <c r="F44" i="3"/>
  <c r="G44" i="3"/>
  <c r="H44" i="3"/>
  <c r="I44" i="3"/>
  <c r="J44" i="3"/>
  <c r="K44" i="3"/>
  <c r="L44" i="3"/>
  <c r="M44" i="3"/>
  <c r="N44" i="3"/>
  <c r="O44" i="3"/>
  <c r="P44" i="3"/>
  <c r="Q44" i="3"/>
  <c r="R44" i="3"/>
  <c r="S44" i="3"/>
  <c r="T44" i="3"/>
  <c r="U44" i="3"/>
  <c r="B45" i="3"/>
  <c r="C45" i="3"/>
  <c r="D45" i="3"/>
  <c r="E45" i="3"/>
  <c r="F45" i="3"/>
  <c r="G45" i="3"/>
  <c r="H45" i="3"/>
  <c r="I45" i="3"/>
  <c r="J45" i="3"/>
  <c r="K45" i="3"/>
  <c r="L45" i="3"/>
  <c r="M45" i="3"/>
  <c r="N45" i="3"/>
  <c r="O45" i="3"/>
  <c r="P45" i="3"/>
  <c r="Q45" i="3"/>
  <c r="R45" i="3"/>
  <c r="S45" i="3"/>
  <c r="T45" i="3"/>
  <c r="U45" i="3"/>
  <c r="B46" i="3"/>
  <c r="C46" i="3"/>
  <c r="D46" i="3"/>
  <c r="E46" i="3"/>
  <c r="F46" i="3"/>
  <c r="G46" i="3"/>
  <c r="H46" i="3"/>
  <c r="I46" i="3"/>
  <c r="J46" i="3"/>
  <c r="K46" i="3"/>
  <c r="L46" i="3"/>
  <c r="M46" i="3"/>
  <c r="N46" i="3"/>
  <c r="O46" i="3"/>
  <c r="P46" i="3"/>
  <c r="Q46" i="3"/>
  <c r="R46" i="3"/>
  <c r="S46" i="3"/>
  <c r="T46" i="3"/>
  <c r="U46" i="3"/>
  <c r="B47" i="3"/>
  <c r="C47" i="3"/>
  <c r="D47" i="3"/>
  <c r="E47" i="3"/>
  <c r="F47" i="3"/>
  <c r="G47" i="3"/>
  <c r="H47" i="3"/>
  <c r="I47" i="3"/>
  <c r="J47" i="3"/>
  <c r="K47" i="3"/>
  <c r="L47" i="3"/>
  <c r="M47" i="3"/>
  <c r="N47" i="3"/>
  <c r="O47" i="3"/>
  <c r="P47" i="3"/>
  <c r="Q47" i="3"/>
  <c r="R47" i="3"/>
  <c r="S47" i="3"/>
  <c r="T47" i="3"/>
  <c r="U47" i="3"/>
  <c r="B48" i="3"/>
  <c r="C48" i="3"/>
  <c r="D48" i="3"/>
  <c r="E48" i="3"/>
  <c r="F48" i="3"/>
  <c r="G48" i="3"/>
  <c r="H48" i="3"/>
  <c r="I48" i="3"/>
  <c r="J48" i="3"/>
  <c r="K48" i="3"/>
  <c r="L48" i="3"/>
  <c r="M48" i="3"/>
  <c r="N48" i="3"/>
  <c r="O48" i="3"/>
  <c r="P48" i="3"/>
  <c r="Q48" i="3"/>
  <c r="R48" i="3"/>
  <c r="S48" i="3"/>
  <c r="T48" i="3"/>
  <c r="U48" i="3"/>
  <c r="B49" i="3"/>
  <c r="C49" i="3"/>
  <c r="D49" i="3"/>
  <c r="E49" i="3"/>
  <c r="F49" i="3"/>
  <c r="G49" i="3"/>
  <c r="H49" i="3"/>
  <c r="I49" i="3"/>
  <c r="J49" i="3"/>
  <c r="K49" i="3"/>
  <c r="L49" i="3"/>
  <c r="M49" i="3"/>
  <c r="N49" i="3"/>
  <c r="O49" i="3"/>
  <c r="P49" i="3"/>
  <c r="Q49" i="3"/>
  <c r="R49" i="3"/>
  <c r="S49" i="3"/>
  <c r="T49" i="3"/>
  <c r="U49" i="3"/>
  <c r="B50" i="3"/>
  <c r="C50" i="3"/>
  <c r="D50" i="3"/>
  <c r="E50" i="3"/>
  <c r="F50" i="3"/>
  <c r="G50" i="3"/>
  <c r="H50" i="3"/>
  <c r="I50" i="3"/>
  <c r="J50" i="3"/>
  <c r="K50" i="3"/>
  <c r="L50" i="3"/>
  <c r="M50" i="3"/>
  <c r="N50" i="3"/>
  <c r="O50" i="3"/>
  <c r="P50" i="3"/>
  <c r="Q50" i="3"/>
  <c r="R50" i="3"/>
  <c r="S50" i="3"/>
  <c r="T50" i="3"/>
  <c r="U50" i="3"/>
  <c r="B51" i="3"/>
  <c r="C51" i="3"/>
  <c r="D51" i="3"/>
  <c r="E51" i="3"/>
  <c r="F51" i="3"/>
  <c r="G51" i="3"/>
  <c r="H51" i="3"/>
  <c r="I51" i="3"/>
  <c r="J51" i="3"/>
  <c r="K51" i="3"/>
  <c r="L51" i="3"/>
  <c r="M51" i="3"/>
  <c r="N51" i="3"/>
  <c r="O51" i="3"/>
  <c r="P51" i="3"/>
  <c r="Q51" i="3"/>
  <c r="R51" i="3"/>
  <c r="S51" i="3"/>
  <c r="T51" i="3"/>
  <c r="U51" i="3"/>
  <c r="B52" i="3"/>
  <c r="C52" i="3"/>
  <c r="D52" i="3"/>
  <c r="E52" i="3"/>
  <c r="F52" i="3"/>
  <c r="G52" i="3"/>
  <c r="H52" i="3"/>
  <c r="I52" i="3"/>
  <c r="J52" i="3"/>
  <c r="K52" i="3"/>
  <c r="L52" i="3"/>
  <c r="M52" i="3"/>
  <c r="N52" i="3"/>
  <c r="O52" i="3"/>
  <c r="P52" i="3"/>
  <c r="Q52" i="3"/>
  <c r="R52" i="3"/>
  <c r="S52" i="3"/>
  <c r="T52" i="3"/>
  <c r="U52" i="3"/>
  <c r="B53" i="3"/>
  <c r="C53" i="3"/>
  <c r="D53" i="3"/>
  <c r="E53" i="3"/>
  <c r="F53" i="3"/>
  <c r="G53" i="3"/>
  <c r="H53" i="3"/>
  <c r="I53" i="3"/>
  <c r="J53" i="3"/>
  <c r="K53" i="3"/>
  <c r="L53" i="3"/>
  <c r="M53" i="3"/>
  <c r="N53" i="3"/>
  <c r="O53" i="3"/>
  <c r="P53" i="3"/>
  <c r="Q53" i="3"/>
  <c r="R53" i="3"/>
  <c r="S53" i="3"/>
  <c r="T53" i="3"/>
  <c r="U53" i="3"/>
  <c r="C36" i="3"/>
  <c r="D36" i="3"/>
  <c r="E36" i="3"/>
  <c r="F36" i="3"/>
  <c r="G36" i="3"/>
  <c r="H36" i="3"/>
  <c r="I36" i="3"/>
  <c r="J36" i="3"/>
  <c r="K36" i="3"/>
  <c r="L36" i="3"/>
  <c r="M36" i="3"/>
  <c r="N36" i="3"/>
  <c r="O36" i="3"/>
  <c r="P36" i="3"/>
  <c r="Q36" i="3"/>
  <c r="R36" i="3"/>
  <c r="S36" i="3"/>
  <c r="T36" i="3"/>
  <c r="U36" i="3"/>
  <c r="B36" i="3"/>
  <c r="F76" i="3" l="1"/>
  <c r="F68" i="3"/>
  <c r="F77" i="3"/>
  <c r="F69" i="3"/>
  <c r="B102" i="3"/>
  <c r="B101" i="3"/>
  <c r="F61" i="3"/>
  <c r="F72" i="3"/>
  <c r="F64" i="3"/>
  <c r="B94" i="3"/>
  <c r="F79" i="3"/>
  <c r="F71" i="3"/>
  <c r="F63" i="3"/>
  <c r="B93" i="3"/>
  <c r="F78" i="3"/>
  <c r="F70" i="3"/>
  <c r="F62" i="3"/>
  <c r="B87" i="3"/>
  <c r="B97" i="3"/>
  <c r="B89" i="3"/>
  <c r="B86" i="3"/>
  <c r="B96" i="3"/>
  <c r="B88" i="3"/>
  <c r="F75" i="3"/>
  <c r="F67" i="3"/>
  <c r="F66" i="3"/>
  <c r="F74" i="3"/>
  <c r="F65" i="3"/>
  <c r="F73" i="3"/>
  <c r="T18" i="1"/>
  <c r="U18" i="1"/>
  <c r="V18" i="1"/>
  <c r="C4" i="1"/>
  <c r="D4" i="1"/>
  <c r="E4" i="1"/>
  <c r="F4" i="1"/>
  <c r="G4" i="1"/>
  <c r="H4" i="1"/>
  <c r="I4" i="1"/>
  <c r="J4" i="1"/>
  <c r="K4" i="1"/>
  <c r="L4" i="1"/>
  <c r="M4" i="1"/>
  <c r="N4" i="1"/>
  <c r="O4" i="1"/>
  <c r="P4" i="1"/>
  <c r="Q4" i="1"/>
  <c r="R4" i="1"/>
  <c r="S4" i="1"/>
  <c r="T4" i="1"/>
  <c r="U4" i="1"/>
  <c r="V4" i="1"/>
  <c r="B4" i="1"/>
  <c r="C5" i="1"/>
  <c r="D5" i="1"/>
  <c r="E5" i="1"/>
  <c r="F5" i="1"/>
  <c r="G5" i="1"/>
  <c r="H5" i="1"/>
  <c r="I5" i="1"/>
  <c r="J5" i="1"/>
  <c r="K5" i="1"/>
  <c r="L5" i="1"/>
  <c r="M5" i="1"/>
  <c r="N5" i="1"/>
  <c r="O5" i="1"/>
  <c r="P5" i="1"/>
  <c r="Q5" i="1"/>
  <c r="R5" i="1"/>
  <c r="S5" i="1"/>
  <c r="T5" i="1"/>
  <c r="U5" i="1"/>
  <c r="V5" i="1"/>
  <c r="B5" i="1"/>
  <c r="C18" i="1"/>
  <c r="D18" i="1"/>
  <c r="E18" i="1"/>
  <c r="F18" i="1"/>
  <c r="G18" i="1"/>
  <c r="H18" i="1"/>
  <c r="I18" i="1"/>
  <c r="J18" i="1"/>
  <c r="K18" i="1"/>
  <c r="L18" i="1"/>
  <c r="M18" i="1"/>
  <c r="N18" i="1"/>
  <c r="O18" i="1"/>
  <c r="P18" i="1"/>
  <c r="Q18" i="1"/>
  <c r="R18" i="1"/>
  <c r="S18" i="1"/>
  <c r="B18" i="1"/>
</calcChain>
</file>

<file path=xl/sharedStrings.xml><?xml version="1.0" encoding="utf-8"?>
<sst xmlns="http://schemas.openxmlformats.org/spreadsheetml/2006/main" count="492" uniqueCount="215">
  <si>
    <t>Transport accident sub-groups</t>
  </si>
  <si>
    <t>2002-3</t>
  </si>
  <si>
    <t>2003-4</t>
  </si>
  <si>
    <t>2004-5</t>
  </si>
  <si>
    <t>2005-6</t>
  </si>
  <si>
    <t>2006-7</t>
  </si>
  <si>
    <t>2007-8</t>
  </si>
  <si>
    <t>2008-9</t>
  </si>
  <si>
    <t>2009-10</t>
  </si>
  <si>
    <t>2010-11</t>
  </si>
  <si>
    <t>2011-12</t>
  </si>
  <si>
    <t>2012-13</t>
  </si>
  <si>
    <t>2013-14</t>
  </si>
  <si>
    <t>2014-15</t>
  </si>
  <si>
    <t>2015-16</t>
  </si>
  <si>
    <t>2016-17</t>
  </si>
  <si>
    <t>2017-18</t>
  </si>
  <si>
    <t>2018-19</t>
  </si>
  <si>
    <t>2019-20</t>
  </si>
  <si>
    <t>2020-21</t>
  </si>
  <si>
    <t>2021-22</t>
  </si>
  <si>
    <t>2022-23</t>
  </si>
  <si>
    <t>Pedestrian injured in transport accident (V01-V09)</t>
  </si>
  <si>
    <t>Pedal cyclist injured in transport accident (V10-V19)</t>
  </si>
  <si>
    <t>Motorcycle rider injured in transport accident (V20-V29)</t>
  </si>
  <si>
    <t>Occupant of three-wheeled motor vehicle injured in transport accident (V30-V39)</t>
  </si>
  <si>
    <t>Car occupant injured in transport accident (V40-V49)</t>
  </si>
  <si>
    <t>Occupant of pick-up truck or van injured in transport accident (V50-V59)</t>
  </si>
  <si>
    <t>Occupant of heavy transport vehicle injured in transport accident (V60-V69)</t>
  </si>
  <si>
    <t>Bus occupant injured in transport accident (V70-V79)</t>
  </si>
  <si>
    <t>Other land transport accidents (V80-V89)</t>
  </si>
  <si>
    <t>Water transport accidents (V90-V94)</t>
  </si>
  <si>
    <t>Air and space transport accidents (V95-V97)</t>
  </si>
  <si>
    <t>Other and unspecified transport accidents (V98-V99)</t>
  </si>
  <si>
    <t>Non-transport accident sub-groups</t>
  </si>
  <si>
    <t>Falls (W00-W19)</t>
  </si>
  <si>
    <t>Exposure to inanimate mechanical forces (W20-W49)</t>
  </si>
  <si>
    <t>Exposure to animate mechanical forces (W50-W64)</t>
  </si>
  <si>
    <t>Accidental drowning and submersion (W65-W74)</t>
  </si>
  <si>
    <t>Other accidental threats to breathing (W75-W84)</t>
  </si>
  <si>
    <t>Exposure to electric current, radiation and extreme ambient air temperature and pressure (W85-W99)</t>
  </si>
  <si>
    <t>Exposure to smoke, fire and flames (X00-X09)</t>
  </si>
  <si>
    <t>Contact with heat and hot substances (X10-X19)</t>
  </si>
  <si>
    <t>Contact with venomous animals and plants (X20-X29)</t>
  </si>
  <si>
    <t>Exposure to forces of nature (X30-X39)</t>
  </si>
  <si>
    <t>Accidental poisoning by and exposure to noxious substances (X40-X49)</t>
  </si>
  <si>
    <t>Overexertion, travel and privation (X50-X57)</t>
  </si>
  <si>
    <t>Accidental exposure to other and unspecified factors (X58-X59)</t>
  </si>
  <si>
    <t>Table 1: Accident-related hospital admissions, England, by type of accident, 2002/3 to 2022/3</t>
  </si>
  <si>
    <t>Sequelae of accidents</t>
  </si>
  <si>
    <t>All accidents</t>
  </si>
  <si>
    <t>Table 2: Accident-related hospital admissions, England, by type of accident: rate per 100,000 people, 2002/3 to 2022/3</t>
  </si>
  <si>
    <t>Population</t>
  </si>
  <si>
    <t>England</t>
  </si>
  <si>
    <t>Type</t>
  </si>
  <si>
    <t>Aged under 1</t>
  </si>
  <si>
    <t>Aged 1 to 4</t>
  </si>
  <si>
    <t>Aged 5 to 9</t>
  </si>
  <si>
    <t>Aged 10-14</t>
  </si>
  <si>
    <t>Aged 15-19</t>
  </si>
  <si>
    <t>Aged 20-24</t>
  </si>
  <si>
    <t>Aged 25-29</t>
  </si>
  <si>
    <t>Aged 30-34</t>
  </si>
  <si>
    <t>Aged 35-39</t>
  </si>
  <si>
    <t>Aged 40-44</t>
  </si>
  <si>
    <t>Aged 45-49</t>
  </si>
  <si>
    <t>Aged 50-54</t>
  </si>
  <si>
    <t>Aged 55-59</t>
  </si>
  <si>
    <t>Aged 60-64</t>
  </si>
  <si>
    <t>Aged 65-69</t>
  </si>
  <si>
    <t>Aged 70-74</t>
  </si>
  <si>
    <t>Aged 75-79</t>
  </si>
  <si>
    <t>Aged 80-84</t>
  </si>
  <si>
    <t>Aged 85-89</t>
  </si>
  <si>
    <t>Aged 90 and over</t>
  </si>
  <si>
    <t xml:space="preserve">Pedestrian injured in transport accident  </t>
  </si>
  <si>
    <t xml:space="preserve">Pedal cyclist injured in transport accident </t>
  </si>
  <si>
    <t xml:space="preserve">Car occupant injured in transport accident  </t>
  </si>
  <si>
    <t>Injuries caused by other transport accidents (V20-V39; V50-V99)</t>
  </si>
  <si>
    <t xml:space="preserve">Falls </t>
  </si>
  <si>
    <t xml:space="preserve">Exposure to inanimate mechanical forces  </t>
  </si>
  <si>
    <t xml:space="preserve">Exposure to animate mechanical forces  </t>
  </si>
  <si>
    <t xml:space="preserve">Accidental drowning and submersion  </t>
  </si>
  <si>
    <t xml:space="preserve">Other accidental threats to breathing  </t>
  </si>
  <si>
    <t xml:space="preserve">Exposure to electric current, radiation and extreme ambient air temperature and pressure  </t>
  </si>
  <si>
    <t xml:space="preserve">Exposure to smoke, fire and flames  </t>
  </si>
  <si>
    <t xml:space="preserve">Contact with heat and hot substances  </t>
  </si>
  <si>
    <t xml:space="preserve">Contact with venomous animals and plants  </t>
  </si>
  <si>
    <t xml:space="preserve">Exposure to forces of nature </t>
  </si>
  <si>
    <t xml:space="preserve">Accidental poisoning by and exposure to noxious substances  </t>
  </si>
  <si>
    <t xml:space="preserve">Overexertion, travel and privation </t>
  </si>
  <si>
    <t xml:space="preserve">Accidental exposure to other and unspecified factors  </t>
  </si>
  <si>
    <t>All types</t>
  </si>
  <si>
    <t>Age 0-14</t>
  </si>
  <si>
    <t>Age 15-59</t>
  </si>
  <si>
    <t>Age 60-74</t>
  </si>
  <si>
    <t>Age 75+</t>
  </si>
  <si>
    <t>All ages</t>
  </si>
  <si>
    <t>Age 0</t>
  </si>
  <si>
    <t>Age 1-4</t>
  </si>
  <si>
    <t>Age 5-9</t>
  </si>
  <si>
    <t>Age 10-14</t>
  </si>
  <si>
    <t>Age 15-17</t>
  </si>
  <si>
    <t>Age 18-19</t>
  </si>
  <si>
    <t>Age 20-24</t>
  </si>
  <si>
    <t>Age 25-29</t>
  </si>
  <si>
    <t>Age 30-34</t>
  </si>
  <si>
    <t>Age 35-39</t>
  </si>
  <si>
    <t>Age 40-44</t>
  </si>
  <si>
    <t>Age 45-49</t>
  </si>
  <si>
    <t>Age 50-54</t>
  </si>
  <si>
    <t>Age 55-59</t>
  </si>
  <si>
    <t>Age 60-64</t>
  </si>
  <si>
    <t>Age 65-69</t>
  </si>
  <si>
    <t>Age 70-74</t>
  </si>
  <si>
    <t>Age 75-79</t>
  </si>
  <si>
    <t>Age 80-84</t>
  </si>
  <si>
    <t>Age 85-89</t>
  </si>
  <si>
    <t>Age 90+</t>
  </si>
  <si>
    <t>Table 3.7: Mid-year population estimates by age groups, England, 2002/3</t>
  </si>
  <si>
    <t>Table 3.3: Age-specific rate of accident-related admissions per 100,000 people, England, 2022/3</t>
  </si>
  <si>
    <t>Table 3.2: Mid-year population estimates, England, 2022</t>
  </si>
  <si>
    <t>Table 3.1: Accident-related hospital admissions, by age group and type of accident, England, 2022/3</t>
  </si>
  <si>
    <t>Home</t>
  </si>
  <si>
    <t>Residential institution</t>
  </si>
  <si>
    <t>School, other</t>
  </si>
  <si>
    <t>Sports and athletics area</t>
  </si>
  <si>
    <t>Street and highway</t>
  </si>
  <si>
    <t>Trade and service area</t>
  </si>
  <si>
    <t>Industrial and construction area</t>
  </si>
  <si>
    <t>Farm</t>
  </si>
  <si>
    <t>Other specified places</t>
  </si>
  <si>
    <t>Unspecified place</t>
  </si>
  <si>
    <t>Not recorded</t>
  </si>
  <si>
    <t>Table 4: England, hospital admissions due to falls, by location of fall, 2022/3</t>
  </si>
  <si>
    <t>ICD code groups</t>
  </si>
  <si>
    <t>Total</t>
  </si>
  <si>
    <t>Men</t>
  </si>
  <si>
    <t>Women</t>
  </si>
  <si>
    <t>V01-X59, Y85-Y86</t>
  </si>
  <si>
    <t>V01-V99</t>
  </si>
  <si>
    <t>Transport accidents</t>
  </si>
  <si>
    <t>V01-V09</t>
  </si>
  <si>
    <t>V10-V19</t>
  </si>
  <si>
    <t>V20-V29</t>
  </si>
  <si>
    <t xml:space="preserve">Motorcycle rider injured in transport accident  </t>
  </si>
  <si>
    <t>V30-V39</t>
  </si>
  <si>
    <t xml:space="preserve">Occupant of three-wheeled motor vehicle injured in transport accident   </t>
  </si>
  <si>
    <t>V40-V49</t>
  </si>
  <si>
    <t>V50-V59</t>
  </si>
  <si>
    <t xml:space="preserve">Occupant of pick-up truck or van injured in transport accident  </t>
  </si>
  <si>
    <t>V60-V69</t>
  </si>
  <si>
    <t xml:space="preserve">Occupant of heavy transport vehicle injured in transport accident  </t>
  </si>
  <si>
    <t>V70-V79</t>
  </si>
  <si>
    <t xml:space="preserve">Bus occupant injured in transport accident </t>
  </si>
  <si>
    <t>V80-V89</t>
  </si>
  <si>
    <t xml:space="preserve">Other land transport accidents  </t>
  </si>
  <si>
    <t>V90-V94</t>
  </si>
  <si>
    <t xml:space="preserve">Water transport accidents  </t>
  </si>
  <si>
    <t>V95-V97</t>
  </si>
  <si>
    <t>Air and space transport accidents</t>
  </si>
  <si>
    <t>V98-V99</t>
  </si>
  <si>
    <t xml:space="preserve">Other and unspecified transport accidents  </t>
  </si>
  <si>
    <t>W00-X59</t>
  </si>
  <si>
    <t>Non-transport accidents</t>
  </si>
  <si>
    <t>W00-W19</t>
  </si>
  <si>
    <t>W20-W49</t>
  </si>
  <si>
    <t>W50-W64</t>
  </si>
  <si>
    <t>W65-W74</t>
  </si>
  <si>
    <t>W75-W84</t>
  </si>
  <si>
    <t>W85-W99</t>
  </si>
  <si>
    <t>X00-X09</t>
  </si>
  <si>
    <t>X10-X19</t>
  </si>
  <si>
    <t>X20-X29</t>
  </si>
  <si>
    <t>X30-X39</t>
  </si>
  <si>
    <t>X40-X49</t>
  </si>
  <si>
    <t>X50-X57</t>
  </si>
  <si>
    <t>X58-X59</t>
  </si>
  <si>
    <t>Y85-Y86</t>
  </si>
  <si>
    <t>Table 5: Hospital admissions due to accidents, England, by type of accident and sex, 2022/3</t>
  </si>
  <si>
    <t>TOTAL</t>
  </si>
  <si>
    <t>Location of fall</t>
  </si>
  <si>
    <t>Number</t>
  </si>
  <si>
    <t>Percentage of total</t>
  </si>
  <si>
    <t>Table 3.8:  Age-specific rate of accident-related hospital admissions, by type of accident, England, 2002/3 (large age cohorts)</t>
  </si>
  <si>
    <t>Table 3.6: Hospital admissions, by type of accident, England, 2002/3 (large age cohorts)</t>
  </si>
  <si>
    <t>Table 3.5: Age-specific rate of accident-related hospital admissions, by type of accident, England, 2022/3 (large age cohorts)</t>
  </si>
  <si>
    <t>Table 3.4: Accident-related hospital admissions, by type of accident, England, 2022/3 (large age cohorts)</t>
  </si>
  <si>
    <t>RoSPA: The Royal Society for the Prevention of Accidents</t>
  </si>
  <si>
    <t>Safer Lives, Stronger Nation: Our Call for a National Accident Prevention Strategy</t>
  </si>
  <si>
    <t>Contents</t>
  </si>
  <si>
    <t>Sources</t>
  </si>
  <si>
    <t>Contacts</t>
  </si>
  <si>
    <t>Dr James L. Broun</t>
  </si>
  <si>
    <t>Research Manager, RoSPA</t>
  </si>
  <si>
    <t>jbroun@rospa.com</t>
  </si>
  <si>
    <t>General enquiries</t>
  </si>
  <si>
    <t>help@rospa.com</t>
  </si>
  <si>
    <t>Appendix 2</t>
  </si>
  <si>
    <t>Hospital Admissions Statistics</t>
  </si>
  <si>
    <t>Table 2.1: Mid-year population estates, England, 2002 to 2022</t>
  </si>
  <si>
    <t>Table 2.2: Rate of accident-related admissions per 100,000 people, England, 2002/3 to 2022/3</t>
  </si>
  <si>
    <t>Table 3: Accident-related hospital admissions, England, selected years, by age</t>
  </si>
  <si>
    <t>Northern Ireland cause of death data</t>
  </si>
  <si>
    <t>Mid-year population estimates</t>
  </si>
  <si>
    <t>(1)</t>
  </si>
  <si>
    <t xml:space="preserve">NHS England Digital, "Admitted Patient Care Activity" and earlier datasets, 2002 to 2023: &lt;https://digital.nhs.uk/data-and-information/publications/statistical/hospital-admitted-patient-care-activity&gt; </t>
  </si>
  <si>
    <t>(2)</t>
  </si>
  <si>
    <t>ONS, "Population Estimates", 2001 to 2022, queried via Nomis: &lt;https://www.nomisweb.co.uk/articles/1368.aspx&gt;</t>
  </si>
  <si>
    <t>Source:</t>
  </si>
  <si>
    <t>100,000 x (Table 3.1/Table 3.2)</t>
  </si>
  <si>
    <t>100,000 x (Table 3.4/Table 3.2)</t>
  </si>
  <si>
    <t>Simplified version of Table 3.1</t>
  </si>
  <si>
    <t>100,000 x (Table 3.6/Table 3.7)</t>
  </si>
  <si>
    <t xml:space="preserve">Copyright information: all underlying data presented in this document is derived from either the Office for National Statistics and/or NHS England, who retain © Crown Copyright over the data they publish, but allow for their reuse under the Open Government Licence (OGL). Sourcing is indicated in each worksheet and full details of the sources can be found in the "Sources" worksheet of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</si>
</sst>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 #,##0_-;\-* #,##0_-;_-* &quot;-&quot;??_-;_-@_-"/>
    <numFmt numFmtId="166" formatCode="0.0"/>
    <numFmt numFmtId="167" formatCode="[$-10409]#,##0;\-#,##0"/>
    <numFmt numFmtId="168" formatCode="[$-F800]dddd\,\ mmmm\ dd\,\ yyyy"/>
  </numFmts>
  <fonts count="19" x14ac:knownFonts="1">
    <font>
      <sz val="11"/>
      <color theme="1"/>
      <name val="Calibri"/>
      <family val="2"/>
    </font>
    <font>
      <sz val="11"/>
      <color theme="1"/>
      <name val="Calibri"/>
      <family val="2"/>
    </font>
    <font>
      <b/>
      <sz val="11"/>
      <color theme="1"/>
      <name val="Aptos"/>
      <family val="2"/>
    </font>
    <font>
      <b/>
      <sz val="11"/>
      <color rgb="FF000000"/>
      <name val="Aptos"/>
      <family val="2"/>
    </font>
    <font>
      <sz val="11"/>
      <color theme="1"/>
      <name val="Aptos"/>
      <family val="2"/>
    </font>
    <font>
      <sz val="11"/>
      <color rgb="FF000000"/>
      <name val="Aptos"/>
      <family val="2"/>
    </font>
    <font>
      <sz val="11"/>
      <name val="Aptos"/>
      <family val="2"/>
    </font>
    <font>
      <u/>
      <sz val="11"/>
      <color theme="10"/>
      <name val="Calibri"/>
      <family val="2"/>
    </font>
    <font>
      <b/>
      <sz val="14"/>
      <color theme="1"/>
      <name val="Aptos Display"/>
      <family val="2"/>
      <scheme val="major"/>
    </font>
    <font>
      <sz val="11"/>
      <color theme="1"/>
      <name val="Aptos Display"/>
      <family val="2"/>
      <scheme val="major"/>
    </font>
    <font>
      <b/>
      <sz val="18"/>
      <color theme="1"/>
      <name val="Aptos Display"/>
      <family val="2"/>
      <scheme val="major"/>
    </font>
    <font>
      <sz val="16"/>
      <color theme="1"/>
      <name val="Aptos Display"/>
      <family val="2"/>
      <scheme val="major"/>
    </font>
    <font>
      <b/>
      <sz val="11"/>
      <color theme="1"/>
      <name val="Aptos Display"/>
      <family val="2"/>
      <scheme val="major"/>
    </font>
    <font>
      <u/>
      <sz val="11"/>
      <color theme="10"/>
      <name val="Aptos"/>
      <family val="2"/>
    </font>
    <font>
      <b/>
      <sz val="10"/>
      <name val="Aptos"/>
      <family val="2"/>
    </font>
    <font>
      <sz val="10"/>
      <name val="Aptos"/>
      <family val="2"/>
    </font>
    <font>
      <b/>
      <sz val="12"/>
      <color theme="1"/>
      <name val="Aptos"/>
      <family val="2"/>
    </font>
    <font>
      <sz val="12"/>
      <color theme="1"/>
      <name val="Aptos"/>
      <family val="2"/>
    </font>
    <font>
      <b/>
      <sz val="11"/>
      <name val="Aptos"/>
      <family val="2"/>
    </font>
  </fonts>
  <fills count="5">
    <fill>
      <patternFill patternType="none"/>
    </fill>
    <fill>
      <patternFill patternType="gray125"/>
    </fill>
    <fill>
      <patternFill patternType="solid">
        <fgColor theme="2"/>
        <bgColor indexed="64"/>
      </patternFill>
    </fill>
    <fill>
      <patternFill patternType="solid">
        <fgColor rgb="FFE8E8E8"/>
        <bgColor rgb="FF000000"/>
      </patternFill>
    </fill>
    <fill>
      <patternFill patternType="solid">
        <fgColor theme="2"/>
        <bgColor rgb="FF000000"/>
      </patternFill>
    </fill>
  </fills>
  <borders count="2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134">
    <xf numFmtId="0" fontId="0" fillId="0" borderId="0" xfId="0"/>
    <xf numFmtId="165" fontId="2" fillId="0" borderId="4" xfId="1" applyNumberFormat="1" applyFont="1" applyBorder="1"/>
    <xf numFmtId="165" fontId="4" fillId="0" borderId="0" xfId="1" applyNumberFormat="1" applyFont="1"/>
    <xf numFmtId="0" fontId="2" fillId="0" borderId="0" xfId="0" applyFont="1"/>
    <xf numFmtId="164" fontId="2" fillId="0" borderId="4" xfId="1" applyNumberFormat="1" applyFont="1" applyBorder="1"/>
    <xf numFmtId="0" fontId="4" fillId="0" borderId="0" xfId="0" applyFont="1"/>
    <xf numFmtId="165" fontId="4" fillId="0" borderId="0" xfId="1" applyNumberFormat="1" applyFont="1" applyBorder="1"/>
    <xf numFmtId="165" fontId="4" fillId="0" borderId="1" xfId="1" applyNumberFormat="1" applyFont="1" applyBorder="1"/>
    <xf numFmtId="165" fontId="4" fillId="0" borderId="3" xfId="1" applyNumberFormat="1" applyFont="1" applyBorder="1"/>
    <xf numFmtId="164" fontId="2" fillId="0" borderId="1" xfId="1" applyNumberFormat="1" applyFont="1" applyBorder="1"/>
    <xf numFmtId="0" fontId="5" fillId="0" borderId="0" xfId="0" applyFont="1"/>
    <xf numFmtId="0" fontId="3" fillId="0" borderId="0" xfId="0" applyFont="1"/>
    <xf numFmtId="0" fontId="5" fillId="0" borderId="2" xfId="0" applyFont="1" applyBorder="1"/>
    <xf numFmtId="165" fontId="4" fillId="0" borderId="8" xfId="1" applyNumberFormat="1" applyFont="1" applyBorder="1"/>
    <xf numFmtId="165" fontId="4" fillId="0" borderId="7" xfId="1" applyNumberFormat="1" applyFont="1" applyBorder="1"/>
    <xf numFmtId="165" fontId="4" fillId="0" borderId="9" xfId="1" applyNumberFormat="1" applyFont="1" applyBorder="1"/>
    <xf numFmtId="165" fontId="4" fillId="0" borderId="10" xfId="1" applyNumberFormat="1" applyFont="1" applyBorder="1"/>
    <xf numFmtId="165" fontId="4" fillId="0" borderId="11" xfId="1" applyNumberFormat="1" applyFont="1" applyBorder="1"/>
    <xf numFmtId="166" fontId="4" fillId="0" borderId="0" xfId="0" applyNumberFormat="1" applyFont="1"/>
    <xf numFmtId="166" fontId="4" fillId="0" borderId="8" xfId="0" applyNumberFormat="1" applyFont="1" applyBorder="1"/>
    <xf numFmtId="166" fontId="4" fillId="0" borderId="7" xfId="0" applyNumberFormat="1" applyFont="1" applyBorder="1"/>
    <xf numFmtId="166" fontId="4" fillId="0" borderId="9" xfId="0" applyNumberFormat="1" applyFont="1" applyBorder="1"/>
    <xf numFmtId="166" fontId="4" fillId="0" borderId="1" xfId="0" applyNumberFormat="1" applyFont="1" applyBorder="1"/>
    <xf numFmtId="165" fontId="4" fillId="0" borderId="6" xfId="0" applyNumberFormat="1" applyFont="1" applyBorder="1"/>
    <xf numFmtId="165" fontId="4" fillId="0" borderId="1" xfId="0" applyNumberFormat="1" applyFont="1" applyBorder="1"/>
    <xf numFmtId="165" fontId="4" fillId="0" borderId="7" xfId="0" applyNumberFormat="1" applyFont="1" applyBorder="1"/>
    <xf numFmtId="165" fontId="4" fillId="0" borderId="9" xfId="0" applyNumberFormat="1" applyFont="1" applyBorder="1"/>
    <xf numFmtId="0" fontId="3" fillId="0" borderId="5" xfId="0" applyFont="1" applyBorder="1"/>
    <xf numFmtId="167" fontId="6" fillId="0" borderId="9" xfId="0" applyNumberFormat="1" applyFont="1" applyBorder="1"/>
    <xf numFmtId="165" fontId="4" fillId="0" borderId="0" xfId="1" applyNumberFormat="1" applyFont="1" applyFill="1" applyBorder="1"/>
    <xf numFmtId="165" fontId="4" fillId="0" borderId="9" xfId="1" applyNumberFormat="1" applyFont="1" applyFill="1" applyBorder="1"/>
    <xf numFmtId="1" fontId="4" fillId="0" borderId="0" xfId="0" applyNumberFormat="1" applyFont="1"/>
    <xf numFmtId="43" fontId="4" fillId="0" borderId="0" xfId="0" applyNumberFormat="1" applyFont="1"/>
    <xf numFmtId="9" fontId="2" fillId="0" borderId="0" xfId="2" applyFont="1"/>
    <xf numFmtId="0" fontId="8" fillId="0" borderId="0" xfId="0" applyFont="1"/>
    <xf numFmtId="0" fontId="9" fillId="0" borderId="0" xfId="0" applyFont="1"/>
    <xf numFmtId="0" fontId="10" fillId="0" borderId="0" xfId="0" applyFont="1"/>
    <xf numFmtId="0" fontId="11" fillId="0" borderId="0" xfId="0" applyFont="1"/>
    <xf numFmtId="168" fontId="9" fillId="0" borderId="0" xfId="0" applyNumberFormat="1" applyFont="1" applyAlignment="1">
      <alignment horizontal="left"/>
    </xf>
    <xf numFmtId="0" fontId="9" fillId="0" borderId="0" xfId="0" applyFont="1" applyAlignment="1">
      <alignment wrapText="1"/>
    </xf>
    <xf numFmtId="0" fontId="12" fillId="0" borderId="0" xfId="0" applyFont="1"/>
    <xf numFmtId="0" fontId="13" fillId="0" borderId="0" xfId="3" applyFont="1"/>
    <xf numFmtId="9" fontId="4" fillId="0" borderId="0" xfId="2" applyFont="1"/>
    <xf numFmtId="0" fontId="4" fillId="2" borderId="14" xfId="0" applyFont="1" applyFill="1" applyBorder="1"/>
    <xf numFmtId="0" fontId="2" fillId="2" borderId="14" xfId="0" applyFont="1" applyFill="1" applyBorder="1"/>
    <xf numFmtId="0" fontId="2" fillId="0" borderId="14" xfId="0" applyFont="1" applyBorder="1"/>
    <xf numFmtId="165" fontId="4" fillId="0" borderId="14" xfId="1" applyNumberFormat="1" applyFont="1" applyBorder="1"/>
    <xf numFmtId="0" fontId="2" fillId="2" borderId="11" xfId="0" applyFont="1" applyFill="1" applyBorder="1"/>
    <xf numFmtId="0" fontId="2" fillId="2" borderId="13" xfId="0" applyFont="1" applyFill="1" applyBorder="1"/>
    <xf numFmtId="0" fontId="2" fillId="0" borderId="15" xfId="0" applyFont="1" applyBorder="1"/>
    <xf numFmtId="164" fontId="2" fillId="0" borderId="5" xfId="1" applyNumberFormat="1" applyFont="1" applyBorder="1"/>
    <xf numFmtId="0" fontId="4" fillId="0" borderId="16" xfId="0" applyFont="1" applyBorder="1"/>
    <xf numFmtId="164" fontId="4" fillId="0" borderId="0" xfId="1" applyNumberFormat="1" applyFont="1" applyBorder="1"/>
    <xf numFmtId="164" fontId="4" fillId="0" borderId="2" xfId="1" applyNumberFormat="1" applyFont="1" applyBorder="1"/>
    <xf numFmtId="0" fontId="2" fillId="0" borderId="17" xfId="0" applyFont="1" applyBorder="1"/>
    <xf numFmtId="164" fontId="2" fillId="0" borderId="3" xfId="1" applyNumberFormat="1" applyFont="1" applyBorder="1"/>
    <xf numFmtId="0" fontId="3" fillId="0" borderId="17" xfId="0" applyFont="1" applyBorder="1"/>
    <xf numFmtId="0" fontId="4" fillId="0" borderId="17" xfId="0" applyFont="1" applyBorder="1"/>
    <xf numFmtId="164" fontId="4" fillId="0" borderId="1" xfId="1" applyNumberFormat="1" applyFont="1" applyBorder="1"/>
    <xf numFmtId="164" fontId="4" fillId="0" borderId="3" xfId="1" applyNumberFormat="1" applyFont="1" applyBorder="1"/>
    <xf numFmtId="0" fontId="3" fillId="0" borderId="14" xfId="0" applyFont="1" applyBorder="1"/>
    <xf numFmtId="164" fontId="2" fillId="0" borderId="11" xfId="1" applyNumberFormat="1" applyFont="1" applyBorder="1"/>
    <xf numFmtId="164" fontId="2" fillId="0" borderId="13" xfId="1" applyNumberFormat="1" applyFont="1" applyBorder="1"/>
    <xf numFmtId="0" fontId="5" fillId="0" borderId="16" xfId="0" applyFont="1" applyBorder="1"/>
    <xf numFmtId="165" fontId="4" fillId="0" borderId="0" xfId="0" applyNumberFormat="1" applyFont="1"/>
    <xf numFmtId="165" fontId="4" fillId="0" borderId="2" xfId="0" applyNumberFormat="1" applyFont="1" applyBorder="1"/>
    <xf numFmtId="0" fontId="3" fillId="0" borderId="18" xfId="0" applyFont="1" applyBorder="1"/>
    <xf numFmtId="165" fontId="4" fillId="0" borderId="12" xfId="0" applyNumberFormat="1" applyFont="1" applyBorder="1"/>
    <xf numFmtId="165" fontId="4" fillId="0" borderId="3" xfId="0" applyNumberFormat="1" applyFont="1" applyBorder="1"/>
    <xf numFmtId="0" fontId="4" fillId="2" borderId="10" xfId="0" applyFont="1" applyFill="1" applyBorder="1"/>
    <xf numFmtId="0" fontId="3" fillId="3" borderId="14" xfId="0" applyFont="1" applyFill="1" applyBorder="1"/>
    <xf numFmtId="0" fontId="3" fillId="4" borderId="14" xfId="0" applyFont="1" applyFill="1" applyBorder="1"/>
    <xf numFmtId="166" fontId="4" fillId="0" borderId="2" xfId="0" applyNumberFormat="1" applyFont="1" applyBorder="1"/>
    <xf numFmtId="0" fontId="5" fillId="0" borderId="18" xfId="0" applyFont="1" applyBorder="1"/>
    <xf numFmtId="166" fontId="4" fillId="0" borderId="12" xfId="0" applyNumberFormat="1" applyFont="1" applyBorder="1"/>
    <xf numFmtId="0" fontId="5" fillId="0" borderId="17" xfId="0" applyFont="1" applyBorder="1"/>
    <xf numFmtId="166" fontId="4" fillId="0" borderId="3" xfId="0" applyNumberFormat="1" applyFont="1" applyBorder="1"/>
    <xf numFmtId="0" fontId="3" fillId="2" borderId="14" xfId="0" applyFont="1" applyFill="1" applyBorder="1"/>
    <xf numFmtId="0" fontId="4" fillId="0" borderId="14" xfId="0" applyFont="1" applyBorder="1"/>
    <xf numFmtId="165" fontId="4" fillId="0" borderId="13" xfId="1" applyNumberFormat="1" applyFont="1" applyBorder="1"/>
    <xf numFmtId="165" fontId="4" fillId="0" borderId="2" xfId="1" applyNumberFormat="1" applyFont="1" applyBorder="1"/>
    <xf numFmtId="165" fontId="4" fillId="0" borderId="12" xfId="1" applyNumberFormat="1" applyFont="1" applyBorder="1"/>
    <xf numFmtId="0" fontId="14" fillId="3" borderId="10" xfId="1" applyNumberFormat="1" applyFont="1" applyFill="1" applyBorder="1" applyAlignment="1">
      <alignment horizontal="right"/>
    </xf>
    <xf numFmtId="165" fontId="14" fillId="3" borderId="11" xfId="1" applyNumberFormat="1" applyFont="1" applyFill="1" applyBorder="1" applyAlignment="1">
      <alignment horizontal="right"/>
    </xf>
    <xf numFmtId="0" fontId="14" fillId="2" borderId="13" xfId="0" applyFont="1" applyFill="1" applyBorder="1"/>
    <xf numFmtId="165" fontId="15" fillId="0" borderId="0" xfId="1" applyNumberFormat="1" applyFont="1" applyBorder="1"/>
    <xf numFmtId="165" fontId="15" fillId="0" borderId="2" xfId="1" applyNumberFormat="1" applyFont="1" applyBorder="1"/>
    <xf numFmtId="165" fontId="15" fillId="0" borderId="7" xfId="1" applyNumberFormat="1" applyFont="1" applyBorder="1"/>
    <xf numFmtId="165" fontId="15" fillId="0" borderId="9" xfId="1" applyNumberFormat="1" applyFont="1" applyBorder="1"/>
    <xf numFmtId="165" fontId="15" fillId="0" borderId="12" xfId="1" applyNumberFormat="1" applyFont="1" applyBorder="1"/>
    <xf numFmtId="0" fontId="15" fillId="0" borderId="6" xfId="0" applyFont="1" applyBorder="1"/>
    <xf numFmtId="165" fontId="15" fillId="0" borderId="1" xfId="1" applyNumberFormat="1" applyFont="1" applyBorder="1"/>
    <xf numFmtId="165" fontId="15" fillId="0" borderId="3" xfId="1" applyNumberFormat="1" applyFont="1" applyBorder="1"/>
    <xf numFmtId="0" fontId="16" fillId="0" borderId="0" xfId="0" applyFont="1"/>
    <xf numFmtId="0" fontId="17" fillId="0" borderId="0" xfId="0" applyFont="1"/>
    <xf numFmtId="0" fontId="17" fillId="0" borderId="0" xfId="0" quotePrefix="1" applyFont="1"/>
    <xf numFmtId="0" fontId="4" fillId="2" borderId="11" xfId="0" applyFont="1" applyFill="1" applyBorder="1"/>
    <xf numFmtId="0" fontId="4" fillId="2" borderId="13" xfId="0" applyFont="1" applyFill="1" applyBorder="1"/>
    <xf numFmtId="9" fontId="4" fillId="0" borderId="2" xfId="2" applyFont="1" applyFill="1" applyBorder="1"/>
    <xf numFmtId="0" fontId="4" fillId="0" borderId="18" xfId="0" applyFont="1" applyBorder="1"/>
    <xf numFmtId="9" fontId="4" fillId="0" borderId="12" xfId="2" applyFont="1" applyFill="1" applyBorder="1"/>
    <xf numFmtId="9" fontId="4" fillId="0" borderId="3" xfId="0" applyNumberFormat="1" applyFont="1" applyBorder="1"/>
    <xf numFmtId="0" fontId="3" fillId="3" borderId="10" xfId="0" applyFont="1" applyFill="1" applyBorder="1"/>
    <xf numFmtId="0" fontId="3" fillId="4" borderId="13" xfId="0" applyFont="1" applyFill="1" applyBorder="1"/>
    <xf numFmtId="0" fontId="3" fillId="0" borderId="19" xfId="0" applyFont="1" applyBorder="1"/>
    <xf numFmtId="167" fontId="6" fillId="0" borderId="12" xfId="0" applyNumberFormat="1" applyFont="1" applyBorder="1"/>
    <xf numFmtId="167" fontId="6" fillId="0" borderId="0" xfId="0" applyNumberFormat="1" applyFont="1"/>
    <xf numFmtId="167" fontId="6" fillId="0" borderId="2" xfId="0" applyNumberFormat="1" applyFont="1" applyBorder="1"/>
    <xf numFmtId="0" fontId="5" fillId="0" borderId="8" xfId="0" applyFont="1" applyBorder="1"/>
    <xf numFmtId="0" fontId="3" fillId="0" borderId="10" xfId="0" applyFont="1" applyBorder="1"/>
    <xf numFmtId="0" fontId="3" fillId="0" borderId="13" xfId="0" applyFont="1" applyBorder="1"/>
    <xf numFmtId="167" fontId="6" fillId="0" borderId="11" xfId="0" applyNumberFormat="1" applyFont="1" applyBorder="1"/>
    <xf numFmtId="167" fontId="6" fillId="0" borderId="13" xfId="0" applyNumberFormat="1" applyFont="1" applyBorder="1"/>
    <xf numFmtId="0" fontId="6" fillId="0" borderId="13" xfId="0" applyFont="1" applyBorder="1"/>
    <xf numFmtId="0" fontId="3" fillId="0" borderId="21" xfId="0" applyFont="1" applyBorder="1"/>
    <xf numFmtId="0" fontId="3" fillId="0" borderId="22" xfId="0" applyFont="1" applyBorder="1"/>
    <xf numFmtId="167" fontId="6" fillId="0" borderId="23" xfId="0" applyNumberFormat="1" applyFont="1" applyBorder="1"/>
    <xf numFmtId="167" fontId="6" fillId="0" borderId="22" xfId="0" applyNumberFormat="1" applyFont="1" applyBorder="1"/>
    <xf numFmtId="167" fontId="6" fillId="0" borderId="7" xfId="0" applyNumberFormat="1" applyFont="1" applyBorder="1"/>
    <xf numFmtId="167" fontId="6" fillId="0" borderId="21" xfId="0" applyNumberFormat="1" applyFont="1" applyBorder="1"/>
    <xf numFmtId="167" fontId="6" fillId="0" borderId="8" xfId="0" applyNumberFormat="1" applyFont="1" applyBorder="1"/>
    <xf numFmtId="167" fontId="6" fillId="0" borderId="10" xfId="0" applyNumberFormat="1" applyFont="1" applyBorder="1"/>
    <xf numFmtId="0" fontId="18" fillId="2" borderId="11" xfId="0" applyFont="1" applyFill="1" applyBorder="1"/>
    <xf numFmtId="0" fontId="18" fillId="2" borderId="10" xfId="0" applyFont="1" applyFill="1" applyBorder="1"/>
    <xf numFmtId="0" fontId="18" fillId="2" borderId="13" xfId="0" applyFont="1" applyFill="1" applyBorder="1"/>
    <xf numFmtId="0" fontId="4" fillId="0" borderId="0" xfId="0" quotePrefix="1" applyFont="1"/>
    <xf numFmtId="165" fontId="2" fillId="0" borderId="5" xfId="1" applyNumberFormat="1" applyFont="1" applyBorder="1"/>
    <xf numFmtId="165" fontId="2" fillId="0" borderId="11" xfId="1" applyNumberFormat="1" applyFont="1" applyBorder="1"/>
    <xf numFmtId="165" fontId="2" fillId="0" borderId="13" xfId="1" applyNumberFormat="1" applyFont="1" applyBorder="1"/>
    <xf numFmtId="0" fontId="3" fillId="0" borderId="20" xfId="0" applyFont="1" applyBorder="1"/>
    <xf numFmtId="165" fontId="2" fillId="0" borderId="23" xfId="1" applyNumberFormat="1" applyFont="1" applyBorder="1"/>
    <xf numFmtId="165" fontId="2" fillId="0" borderId="22" xfId="1" applyNumberFormat="1" applyFont="1" applyBorder="1"/>
    <xf numFmtId="165" fontId="4" fillId="0" borderId="0" xfId="1" quotePrefix="1" applyNumberFormat="1" applyFont="1"/>
    <xf numFmtId="165" fontId="4" fillId="0" borderId="0" xfId="1" quotePrefix="1" applyNumberFormat="1" applyFon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help@rospa.com" TargetMode="External"/><Relationship Id="rId1" Type="http://schemas.openxmlformats.org/officeDocument/2006/relationships/hyperlink" Target="mailto:jbroun@rosp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A01D-D7CA-484C-843B-75BBE833A631}">
  <dimension ref="A1:A37"/>
  <sheetViews>
    <sheetView tabSelected="1" workbookViewId="0">
      <selection activeCell="A11" sqref="A11"/>
    </sheetView>
  </sheetViews>
  <sheetFormatPr defaultRowHeight="14.5" x14ac:dyDescent="0.35"/>
  <cols>
    <col min="1" max="1" width="113.7265625" style="35" customWidth="1"/>
    <col min="2" max="16384" width="8.7265625" style="35"/>
  </cols>
  <sheetData>
    <row r="1" spans="1:1" ht="18.5" x14ac:dyDescent="0.45">
      <c r="A1" s="34" t="s">
        <v>188</v>
      </c>
    </row>
    <row r="3" spans="1:1" s="37" customFormat="1" ht="23.5" x14ac:dyDescent="0.55000000000000004">
      <c r="A3" s="36" t="s">
        <v>189</v>
      </c>
    </row>
    <row r="5" spans="1:1" ht="18.5" x14ac:dyDescent="0.45">
      <c r="A5" s="34" t="s">
        <v>198</v>
      </c>
    </row>
    <row r="6" spans="1:1" x14ac:dyDescent="0.35">
      <c r="A6" s="35" t="s">
        <v>199</v>
      </c>
    </row>
    <row r="8" spans="1:1" x14ac:dyDescent="0.35">
      <c r="A8" s="38">
        <v>45607</v>
      </c>
    </row>
    <row r="10" spans="1:1" ht="43.5" x14ac:dyDescent="0.35">
      <c r="A10" s="39" t="s">
        <v>214</v>
      </c>
    </row>
    <row r="12" spans="1:1" ht="18.5" x14ac:dyDescent="0.45">
      <c r="A12" s="34" t="s">
        <v>190</v>
      </c>
    </row>
    <row r="13" spans="1:1" x14ac:dyDescent="0.35">
      <c r="A13" s="40" t="s">
        <v>191</v>
      </c>
    </row>
    <row r="14" spans="1:1" x14ac:dyDescent="0.35">
      <c r="A14" s="3" t="s">
        <v>48</v>
      </c>
    </row>
    <row r="15" spans="1:1" x14ac:dyDescent="0.35">
      <c r="A15" s="3" t="s">
        <v>51</v>
      </c>
    </row>
    <row r="16" spans="1:1" x14ac:dyDescent="0.35">
      <c r="A16" s="5" t="s">
        <v>200</v>
      </c>
    </row>
    <row r="17" spans="1:1" x14ac:dyDescent="0.35">
      <c r="A17" s="5" t="s">
        <v>201</v>
      </c>
    </row>
    <row r="18" spans="1:1" x14ac:dyDescent="0.35">
      <c r="A18" s="3" t="s">
        <v>202</v>
      </c>
    </row>
    <row r="19" spans="1:1" x14ac:dyDescent="0.35">
      <c r="A19" s="5" t="s">
        <v>122</v>
      </c>
    </row>
    <row r="20" spans="1:1" x14ac:dyDescent="0.35">
      <c r="A20" s="10" t="s">
        <v>121</v>
      </c>
    </row>
    <row r="21" spans="1:1" x14ac:dyDescent="0.35">
      <c r="A21" s="5" t="s">
        <v>120</v>
      </c>
    </row>
    <row r="22" spans="1:1" x14ac:dyDescent="0.35">
      <c r="A22" s="5" t="s">
        <v>187</v>
      </c>
    </row>
    <row r="23" spans="1:1" x14ac:dyDescent="0.35">
      <c r="A23" s="5" t="s">
        <v>186</v>
      </c>
    </row>
    <row r="24" spans="1:1" x14ac:dyDescent="0.35">
      <c r="A24" s="5" t="s">
        <v>185</v>
      </c>
    </row>
    <row r="25" spans="1:1" x14ac:dyDescent="0.35">
      <c r="A25" s="5" t="s">
        <v>119</v>
      </c>
    </row>
    <row r="26" spans="1:1" x14ac:dyDescent="0.35">
      <c r="A26" s="5" t="s">
        <v>184</v>
      </c>
    </row>
    <row r="27" spans="1:1" x14ac:dyDescent="0.35">
      <c r="A27" s="3" t="s">
        <v>134</v>
      </c>
    </row>
    <row r="28" spans="1:1" x14ac:dyDescent="0.35">
      <c r="A28" s="3" t="s">
        <v>179</v>
      </c>
    </row>
    <row r="29" spans="1:1" x14ac:dyDescent="0.35">
      <c r="A29" s="40"/>
    </row>
    <row r="30" spans="1:1" ht="18.5" x14ac:dyDescent="0.45">
      <c r="A30" s="34" t="s">
        <v>192</v>
      </c>
    </row>
    <row r="32" spans="1:1" x14ac:dyDescent="0.35">
      <c r="A32" s="40" t="s">
        <v>193</v>
      </c>
    </row>
    <row r="33" spans="1:1" x14ac:dyDescent="0.35">
      <c r="A33" s="35" t="s">
        <v>194</v>
      </c>
    </row>
    <row r="34" spans="1:1" x14ac:dyDescent="0.35">
      <c r="A34" s="41" t="s">
        <v>195</v>
      </c>
    </row>
    <row r="36" spans="1:1" x14ac:dyDescent="0.35">
      <c r="A36" s="40" t="s">
        <v>196</v>
      </c>
    </row>
    <row r="37" spans="1:1" x14ac:dyDescent="0.35">
      <c r="A37" s="41" t="s">
        <v>197</v>
      </c>
    </row>
  </sheetData>
  <hyperlinks>
    <hyperlink ref="A34" r:id="rId1" xr:uid="{F220676F-277A-4C2B-8430-80B43DF11DD0}"/>
    <hyperlink ref="A37" r:id="rId2" xr:uid="{EDFC80CD-4CE5-48C5-8373-BA79D249A5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1CFA5-A352-4C01-B92B-A003C94819F4}">
  <dimension ref="A1:C14"/>
  <sheetViews>
    <sheetView workbookViewId="0">
      <selection activeCell="B5" sqref="B5"/>
    </sheetView>
  </sheetViews>
  <sheetFormatPr defaultRowHeight="14.5" x14ac:dyDescent="0.35"/>
  <sheetData>
    <row r="1" spans="1:3" ht="16" x14ac:dyDescent="0.4">
      <c r="A1" s="93" t="s">
        <v>203</v>
      </c>
      <c r="B1" s="94"/>
      <c r="C1" s="94"/>
    </row>
    <row r="2" spans="1:3" ht="16" x14ac:dyDescent="0.4">
      <c r="A2" s="95" t="s">
        <v>205</v>
      </c>
      <c r="B2" s="94" t="s">
        <v>206</v>
      </c>
      <c r="C2" s="94"/>
    </row>
    <row r="3" spans="1:3" ht="16" x14ac:dyDescent="0.4">
      <c r="A3" s="94"/>
      <c r="B3" s="94"/>
      <c r="C3" s="94"/>
    </row>
    <row r="4" spans="1:3" ht="16" x14ac:dyDescent="0.4">
      <c r="A4" s="93" t="s">
        <v>204</v>
      </c>
      <c r="B4" s="94"/>
      <c r="C4" s="94"/>
    </row>
    <row r="5" spans="1:3" ht="16" x14ac:dyDescent="0.4">
      <c r="A5" s="95" t="s">
        <v>207</v>
      </c>
      <c r="B5" s="94" t="s">
        <v>208</v>
      </c>
      <c r="C5" s="94"/>
    </row>
    <row r="6" spans="1:3" ht="16" x14ac:dyDescent="0.4">
      <c r="A6" s="95"/>
      <c r="B6" s="94"/>
      <c r="C6" s="94"/>
    </row>
    <row r="7" spans="1:3" ht="16" x14ac:dyDescent="0.4">
      <c r="A7" s="95"/>
      <c r="B7" s="94"/>
      <c r="C7" s="94"/>
    </row>
    <row r="8" spans="1:3" ht="16" x14ac:dyDescent="0.4">
      <c r="A8" s="95"/>
      <c r="B8" s="94"/>
      <c r="C8" s="94"/>
    </row>
    <row r="9" spans="1:3" ht="16" x14ac:dyDescent="0.4">
      <c r="A9" s="95"/>
      <c r="B9" s="94"/>
      <c r="C9" s="94"/>
    </row>
    <row r="10" spans="1:3" ht="16" x14ac:dyDescent="0.4">
      <c r="A10" s="95"/>
      <c r="B10" s="94"/>
      <c r="C10" s="94"/>
    </row>
    <row r="11" spans="1:3" ht="16" x14ac:dyDescent="0.4">
      <c r="A11" s="95"/>
      <c r="B11" s="94"/>
      <c r="C11" s="94"/>
    </row>
    <row r="12" spans="1:3" ht="16" x14ac:dyDescent="0.4">
      <c r="A12" s="95"/>
      <c r="B12" s="94"/>
      <c r="C12" s="94"/>
    </row>
    <row r="13" spans="1:3" ht="16" x14ac:dyDescent="0.4">
      <c r="A13" s="95"/>
      <c r="B13" s="94"/>
      <c r="C13" s="94"/>
    </row>
    <row r="14" spans="1:3" ht="16" x14ac:dyDescent="0.4">
      <c r="A14" s="95"/>
      <c r="B14" s="94"/>
      <c r="C14" s="9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167A-68C4-4652-B44F-3D1B43D29AB7}">
  <dimension ref="A1:Y35"/>
  <sheetViews>
    <sheetView topLeftCell="A10" zoomScale="59" zoomScaleNormal="80" workbookViewId="0">
      <selection activeCell="B35" sqref="A35:B35"/>
    </sheetView>
  </sheetViews>
  <sheetFormatPr defaultRowHeight="14.5" x14ac:dyDescent="0.35"/>
  <cols>
    <col min="1" max="1" width="88" style="5" customWidth="1"/>
    <col min="2" max="22" width="11.1796875" style="5" bestFit="1" customWidth="1"/>
    <col min="23" max="16384" width="8.7265625" style="5"/>
  </cols>
  <sheetData>
    <row r="1" spans="1:25" x14ac:dyDescent="0.35">
      <c r="A1" s="3" t="s">
        <v>48</v>
      </c>
    </row>
    <row r="3" spans="1:25" x14ac:dyDescent="0.35">
      <c r="A3" s="44"/>
      <c r="B3" s="47" t="s">
        <v>1</v>
      </c>
      <c r="C3" s="47" t="s">
        <v>2</v>
      </c>
      <c r="D3" s="47" t="s">
        <v>3</v>
      </c>
      <c r="E3" s="47" t="s">
        <v>4</v>
      </c>
      <c r="F3" s="47" t="s">
        <v>5</v>
      </c>
      <c r="G3" s="47" t="s">
        <v>6</v>
      </c>
      <c r="H3" s="47" t="s">
        <v>7</v>
      </c>
      <c r="I3" s="47" t="s">
        <v>8</v>
      </c>
      <c r="J3" s="47" t="s">
        <v>9</v>
      </c>
      <c r="K3" s="47" t="s">
        <v>10</v>
      </c>
      <c r="L3" s="47" t="s">
        <v>11</v>
      </c>
      <c r="M3" s="47" t="s">
        <v>12</v>
      </c>
      <c r="N3" s="47" t="s">
        <v>13</v>
      </c>
      <c r="O3" s="47" t="s">
        <v>14</v>
      </c>
      <c r="P3" s="47" t="s">
        <v>15</v>
      </c>
      <c r="Q3" s="47" t="s">
        <v>16</v>
      </c>
      <c r="R3" s="47" t="s">
        <v>17</v>
      </c>
      <c r="S3" s="47" t="s">
        <v>18</v>
      </c>
      <c r="T3" s="47" t="s">
        <v>19</v>
      </c>
      <c r="U3" s="47" t="s">
        <v>20</v>
      </c>
      <c r="V3" s="48" t="s">
        <v>21</v>
      </c>
    </row>
    <row r="4" spans="1:25" ht="15" thickBot="1" x14ac:dyDescent="0.4">
      <c r="A4" s="49" t="s">
        <v>50</v>
      </c>
      <c r="B4" s="1">
        <f>B5+B18+B32</f>
        <v>500877</v>
      </c>
      <c r="C4" s="1">
        <f t="shared" ref="C4:V4" si="0">C5+C18+C32</f>
        <v>526072</v>
      </c>
      <c r="D4" s="1">
        <f t="shared" si="0"/>
        <v>565600</v>
      </c>
      <c r="E4" s="1">
        <f t="shared" si="0"/>
        <v>607550</v>
      </c>
      <c r="F4" s="1">
        <f t="shared" si="0"/>
        <v>629687</v>
      </c>
      <c r="G4" s="1">
        <f t="shared" si="0"/>
        <v>649571</v>
      </c>
      <c r="H4" s="1">
        <f t="shared" si="0"/>
        <v>674892</v>
      </c>
      <c r="I4" s="1">
        <f t="shared" si="0"/>
        <v>731400</v>
      </c>
      <c r="J4" s="1">
        <f t="shared" si="0"/>
        <v>751401</v>
      </c>
      <c r="K4" s="1">
        <f t="shared" si="0"/>
        <v>763708</v>
      </c>
      <c r="L4" s="1">
        <f t="shared" si="0"/>
        <v>683631</v>
      </c>
      <c r="M4" s="1">
        <f t="shared" si="0"/>
        <v>714400</v>
      </c>
      <c r="N4" s="1">
        <f t="shared" si="0"/>
        <v>736971</v>
      </c>
      <c r="O4" s="1">
        <f t="shared" si="0"/>
        <v>751292</v>
      </c>
      <c r="P4" s="1">
        <f t="shared" si="0"/>
        <v>762225</v>
      </c>
      <c r="Q4" s="1">
        <f t="shared" si="0"/>
        <v>786804</v>
      </c>
      <c r="R4" s="1">
        <f t="shared" si="0"/>
        <v>815735</v>
      </c>
      <c r="S4" s="1">
        <f t="shared" si="0"/>
        <v>822690</v>
      </c>
      <c r="T4" s="1">
        <f t="shared" si="0"/>
        <v>715282</v>
      </c>
      <c r="U4" s="1">
        <f t="shared" si="0"/>
        <v>778403</v>
      </c>
      <c r="V4" s="126">
        <f t="shared" si="0"/>
        <v>741363</v>
      </c>
    </row>
    <row r="5" spans="1:25" ht="15" thickTop="1" x14ac:dyDescent="0.35">
      <c r="A5" s="129" t="s">
        <v>0</v>
      </c>
      <c r="B5" s="130">
        <f>SUM(B6:B17)</f>
        <v>55008</v>
      </c>
      <c r="C5" s="130">
        <f t="shared" ref="C5:V5" si="1">SUM(C6:C17)</f>
        <v>57053</v>
      </c>
      <c r="D5" s="130">
        <f t="shared" si="1"/>
        <v>59335</v>
      </c>
      <c r="E5" s="130">
        <f t="shared" si="1"/>
        <v>62994</v>
      </c>
      <c r="F5" s="130">
        <f t="shared" si="1"/>
        <v>62319</v>
      </c>
      <c r="G5" s="130">
        <f t="shared" si="1"/>
        <v>61956</v>
      </c>
      <c r="H5" s="130">
        <f t="shared" si="1"/>
        <v>58736</v>
      </c>
      <c r="I5" s="130">
        <f t="shared" si="1"/>
        <v>61868</v>
      </c>
      <c r="J5" s="130">
        <f t="shared" si="1"/>
        <v>60572</v>
      </c>
      <c r="K5" s="130">
        <f t="shared" si="1"/>
        <v>62700</v>
      </c>
      <c r="L5" s="130">
        <f t="shared" si="1"/>
        <v>55127</v>
      </c>
      <c r="M5" s="130">
        <f t="shared" si="1"/>
        <v>60096</v>
      </c>
      <c r="N5" s="130">
        <f t="shared" si="1"/>
        <v>60162</v>
      </c>
      <c r="O5" s="130">
        <f t="shared" si="1"/>
        <v>61211</v>
      </c>
      <c r="P5" s="130">
        <f t="shared" si="1"/>
        <v>60700</v>
      </c>
      <c r="Q5" s="130">
        <f t="shared" si="1"/>
        <v>59579</v>
      </c>
      <c r="R5" s="130">
        <f t="shared" si="1"/>
        <v>61957</v>
      </c>
      <c r="S5" s="130">
        <f t="shared" si="1"/>
        <v>59369</v>
      </c>
      <c r="T5" s="130">
        <f t="shared" si="1"/>
        <v>49407</v>
      </c>
      <c r="U5" s="130">
        <f t="shared" si="1"/>
        <v>54473</v>
      </c>
      <c r="V5" s="131">
        <f t="shared" si="1"/>
        <v>51862</v>
      </c>
      <c r="X5" s="33"/>
      <c r="Y5" s="42"/>
    </row>
    <row r="6" spans="1:25" x14ac:dyDescent="0.35">
      <c r="A6" s="51" t="s">
        <v>22</v>
      </c>
      <c r="B6" s="6">
        <v>8960</v>
      </c>
      <c r="C6" s="6">
        <v>8759</v>
      </c>
      <c r="D6" s="6">
        <v>9011</v>
      </c>
      <c r="E6" s="6">
        <v>9227</v>
      </c>
      <c r="F6" s="6">
        <v>9221</v>
      </c>
      <c r="G6" s="6">
        <v>9357</v>
      </c>
      <c r="H6" s="6">
        <v>8601</v>
      </c>
      <c r="I6" s="6">
        <v>8684</v>
      </c>
      <c r="J6" s="6">
        <v>8965</v>
      </c>
      <c r="K6" s="6">
        <v>9633</v>
      </c>
      <c r="L6" s="6">
        <v>8931</v>
      </c>
      <c r="M6" s="6">
        <v>9180</v>
      </c>
      <c r="N6" s="6">
        <v>8936</v>
      </c>
      <c r="O6" s="6">
        <v>9332</v>
      </c>
      <c r="P6" s="6">
        <v>9092</v>
      </c>
      <c r="Q6" s="6">
        <v>8840</v>
      </c>
      <c r="R6" s="6">
        <v>9277</v>
      </c>
      <c r="S6" s="6">
        <v>8706</v>
      </c>
      <c r="T6" s="6">
        <v>5334</v>
      </c>
      <c r="U6" s="6">
        <v>8230</v>
      </c>
      <c r="V6" s="80">
        <v>8785</v>
      </c>
      <c r="X6" s="33"/>
      <c r="Y6" s="42"/>
    </row>
    <row r="7" spans="1:25" x14ac:dyDescent="0.35">
      <c r="A7" s="51" t="s">
        <v>23</v>
      </c>
      <c r="B7" s="6">
        <v>10795</v>
      </c>
      <c r="C7" s="6">
        <v>12049</v>
      </c>
      <c r="D7" s="6">
        <v>12659</v>
      </c>
      <c r="E7" s="6">
        <v>13533</v>
      </c>
      <c r="F7" s="6">
        <v>13368</v>
      </c>
      <c r="G7" s="6">
        <v>13705</v>
      </c>
      <c r="H7" s="6">
        <v>13668</v>
      </c>
      <c r="I7" s="6">
        <v>15592</v>
      </c>
      <c r="J7" s="6">
        <v>16042</v>
      </c>
      <c r="K7" s="6">
        <v>17653</v>
      </c>
      <c r="L7" s="6">
        <v>14512</v>
      </c>
      <c r="M7" s="6">
        <v>16778</v>
      </c>
      <c r="N7" s="6">
        <v>16668</v>
      </c>
      <c r="O7" s="6">
        <v>16369</v>
      </c>
      <c r="P7" s="6">
        <v>16680</v>
      </c>
      <c r="Q7" s="6">
        <v>16533</v>
      </c>
      <c r="R7" s="6">
        <v>17074</v>
      </c>
      <c r="S7" s="6">
        <v>16502</v>
      </c>
      <c r="T7" s="6">
        <v>20258</v>
      </c>
      <c r="U7" s="6">
        <v>16360</v>
      </c>
      <c r="V7" s="80">
        <v>14602</v>
      </c>
      <c r="X7" s="33"/>
      <c r="Y7" s="42"/>
    </row>
    <row r="8" spans="1:25" x14ac:dyDescent="0.35">
      <c r="A8" s="51" t="s">
        <v>24</v>
      </c>
      <c r="B8" s="6">
        <v>9819</v>
      </c>
      <c r="C8" s="6">
        <v>10093</v>
      </c>
      <c r="D8" s="6">
        <v>10302</v>
      </c>
      <c r="E8" s="6">
        <v>11007</v>
      </c>
      <c r="F8" s="6">
        <v>10717</v>
      </c>
      <c r="G8" s="6">
        <v>10773</v>
      </c>
      <c r="H8" s="6">
        <v>9830</v>
      </c>
      <c r="I8" s="6">
        <v>10112</v>
      </c>
      <c r="J8" s="6">
        <v>9503</v>
      </c>
      <c r="K8" s="6">
        <v>9976</v>
      </c>
      <c r="L8" s="6">
        <v>8562</v>
      </c>
      <c r="M8" s="6">
        <v>9520</v>
      </c>
      <c r="N8" s="6">
        <v>9771</v>
      </c>
      <c r="O8" s="6">
        <v>10115</v>
      </c>
      <c r="P8" s="6">
        <v>10073</v>
      </c>
      <c r="Q8" s="6">
        <v>9772</v>
      </c>
      <c r="R8" s="6">
        <v>10045</v>
      </c>
      <c r="S8" s="6">
        <v>9364</v>
      </c>
      <c r="T8" s="6">
        <v>7552</v>
      </c>
      <c r="U8" s="6">
        <v>9171</v>
      </c>
      <c r="V8" s="80">
        <v>8776</v>
      </c>
      <c r="X8" s="33"/>
      <c r="Y8" s="42"/>
    </row>
    <row r="9" spans="1:25" x14ac:dyDescent="0.35">
      <c r="A9" s="51" t="s">
        <v>25</v>
      </c>
      <c r="B9" s="6">
        <v>165</v>
      </c>
      <c r="C9" s="6">
        <v>178</v>
      </c>
      <c r="D9" s="6">
        <v>224</v>
      </c>
      <c r="E9" s="6">
        <v>260</v>
      </c>
      <c r="F9" s="6">
        <v>289</v>
      </c>
      <c r="G9" s="6">
        <v>313</v>
      </c>
      <c r="H9" s="6">
        <v>297</v>
      </c>
      <c r="I9" s="6">
        <v>380</v>
      </c>
      <c r="J9" s="6">
        <v>346</v>
      </c>
      <c r="K9" s="6">
        <v>180</v>
      </c>
      <c r="L9" s="6">
        <v>163</v>
      </c>
      <c r="M9" s="6">
        <v>156</v>
      </c>
      <c r="N9" s="6">
        <v>161</v>
      </c>
      <c r="O9" s="6">
        <v>143</v>
      </c>
      <c r="P9" s="6">
        <v>191</v>
      </c>
      <c r="Q9" s="6">
        <v>150</v>
      </c>
      <c r="R9" s="6">
        <v>183</v>
      </c>
      <c r="S9" s="6">
        <v>152</v>
      </c>
      <c r="T9" s="6">
        <v>120</v>
      </c>
      <c r="U9" s="6">
        <v>156</v>
      </c>
      <c r="V9" s="80">
        <v>126</v>
      </c>
      <c r="X9" s="33"/>
      <c r="Y9" s="42"/>
    </row>
    <row r="10" spans="1:25" x14ac:dyDescent="0.35">
      <c r="A10" s="51" t="s">
        <v>26</v>
      </c>
      <c r="B10" s="6">
        <v>15546</v>
      </c>
      <c r="C10" s="6">
        <v>16003</v>
      </c>
      <c r="D10" s="6">
        <v>16587</v>
      </c>
      <c r="E10" s="6">
        <v>18149</v>
      </c>
      <c r="F10" s="6">
        <v>17313</v>
      </c>
      <c r="G10" s="6">
        <v>16882</v>
      </c>
      <c r="H10" s="6">
        <v>15888</v>
      </c>
      <c r="I10" s="6">
        <v>16289</v>
      </c>
      <c r="J10" s="6">
        <v>15125</v>
      </c>
      <c r="K10" s="6">
        <v>14573</v>
      </c>
      <c r="L10" s="6">
        <v>13696</v>
      </c>
      <c r="M10" s="6">
        <v>14242</v>
      </c>
      <c r="N10" s="6">
        <v>14651</v>
      </c>
      <c r="O10" s="6">
        <v>14835</v>
      </c>
      <c r="P10" s="6">
        <v>14664</v>
      </c>
      <c r="Q10" s="6">
        <v>14580</v>
      </c>
      <c r="R10" s="6">
        <v>15140</v>
      </c>
      <c r="S10" s="6">
        <v>15045</v>
      </c>
      <c r="T10" s="6">
        <v>9335</v>
      </c>
      <c r="U10" s="6">
        <v>12328</v>
      </c>
      <c r="V10" s="80">
        <v>12176</v>
      </c>
      <c r="X10" s="33"/>
      <c r="Y10" s="42"/>
    </row>
    <row r="11" spans="1:25" x14ac:dyDescent="0.35">
      <c r="A11" s="51" t="s">
        <v>27</v>
      </c>
      <c r="B11" s="6">
        <v>581</v>
      </c>
      <c r="C11" s="6">
        <v>588</v>
      </c>
      <c r="D11" s="6">
        <v>655</v>
      </c>
      <c r="E11" s="6">
        <v>650</v>
      </c>
      <c r="F11" s="6">
        <v>803</v>
      </c>
      <c r="G11" s="6">
        <v>706</v>
      </c>
      <c r="H11" s="6">
        <v>613</v>
      </c>
      <c r="I11" s="6">
        <v>660</v>
      </c>
      <c r="J11" s="6">
        <v>633</v>
      </c>
      <c r="K11" s="6">
        <v>651</v>
      </c>
      <c r="L11" s="6">
        <v>626</v>
      </c>
      <c r="M11" s="6">
        <v>669</v>
      </c>
      <c r="N11" s="6">
        <v>686</v>
      </c>
      <c r="O11" s="6">
        <v>684</v>
      </c>
      <c r="P11" s="6">
        <v>643</v>
      </c>
      <c r="Q11" s="6">
        <v>699</v>
      </c>
      <c r="R11" s="6">
        <v>952</v>
      </c>
      <c r="S11" s="6">
        <v>738</v>
      </c>
      <c r="T11" s="6">
        <v>565</v>
      </c>
      <c r="U11" s="6">
        <v>577</v>
      </c>
      <c r="V11" s="80">
        <v>576</v>
      </c>
      <c r="X11" s="33"/>
      <c r="Y11" s="42"/>
    </row>
    <row r="12" spans="1:25" x14ac:dyDescent="0.35">
      <c r="A12" s="51" t="s">
        <v>28</v>
      </c>
      <c r="B12" s="6">
        <v>556</v>
      </c>
      <c r="C12" s="6">
        <v>530</v>
      </c>
      <c r="D12" s="6">
        <v>597</v>
      </c>
      <c r="E12" s="6">
        <v>644</v>
      </c>
      <c r="F12" s="6">
        <v>619</v>
      </c>
      <c r="G12" s="6">
        <v>610</v>
      </c>
      <c r="H12" s="6">
        <v>532</v>
      </c>
      <c r="I12" s="6">
        <v>497</v>
      </c>
      <c r="J12" s="6">
        <v>497</v>
      </c>
      <c r="K12" s="6">
        <v>462</v>
      </c>
      <c r="L12" s="6">
        <v>452</v>
      </c>
      <c r="M12" s="6">
        <v>504</v>
      </c>
      <c r="N12" s="6">
        <v>495</v>
      </c>
      <c r="O12" s="6">
        <v>540</v>
      </c>
      <c r="P12" s="6">
        <v>489</v>
      </c>
      <c r="Q12" s="6">
        <v>426</v>
      </c>
      <c r="R12" s="6">
        <v>508</v>
      </c>
      <c r="S12" s="6">
        <v>449</v>
      </c>
      <c r="T12" s="6">
        <v>376</v>
      </c>
      <c r="U12" s="6">
        <v>393</v>
      </c>
      <c r="V12" s="80">
        <v>355</v>
      </c>
      <c r="X12" s="33"/>
      <c r="Y12" s="42"/>
    </row>
    <row r="13" spans="1:25" x14ac:dyDescent="0.35">
      <c r="A13" s="51" t="s">
        <v>29</v>
      </c>
      <c r="B13" s="6">
        <v>949</v>
      </c>
      <c r="C13" s="6">
        <v>974</v>
      </c>
      <c r="D13" s="6">
        <v>1026</v>
      </c>
      <c r="E13" s="6">
        <v>1053</v>
      </c>
      <c r="F13" s="6">
        <v>1218</v>
      </c>
      <c r="G13" s="6">
        <v>1264</v>
      </c>
      <c r="H13" s="6">
        <v>1423</v>
      </c>
      <c r="I13" s="6">
        <v>1498</v>
      </c>
      <c r="J13" s="6">
        <v>1508</v>
      </c>
      <c r="K13" s="6">
        <v>1555</v>
      </c>
      <c r="L13" s="6">
        <v>1496</v>
      </c>
      <c r="M13" s="6">
        <v>1563</v>
      </c>
      <c r="N13" s="6">
        <v>1580</v>
      </c>
      <c r="O13" s="6">
        <v>1678</v>
      </c>
      <c r="P13" s="6">
        <v>1575</v>
      </c>
      <c r="Q13" s="6">
        <v>1596</v>
      </c>
      <c r="R13" s="6">
        <v>1727</v>
      </c>
      <c r="S13" s="6">
        <v>1688</v>
      </c>
      <c r="T13" s="6">
        <v>629</v>
      </c>
      <c r="U13" s="6">
        <v>1119</v>
      </c>
      <c r="V13" s="80">
        <v>1180</v>
      </c>
      <c r="X13" s="33"/>
      <c r="Y13" s="42"/>
    </row>
    <row r="14" spans="1:25" x14ac:dyDescent="0.35">
      <c r="A14" s="51" t="s">
        <v>30</v>
      </c>
      <c r="B14" s="6">
        <v>6490</v>
      </c>
      <c r="C14" s="6">
        <v>6648</v>
      </c>
      <c r="D14" s="6">
        <v>7035</v>
      </c>
      <c r="E14" s="6">
        <v>7145</v>
      </c>
      <c r="F14" s="6">
        <v>7421</v>
      </c>
      <c r="G14" s="6">
        <v>7090</v>
      </c>
      <c r="H14" s="6">
        <v>6769</v>
      </c>
      <c r="I14" s="6">
        <v>6897</v>
      </c>
      <c r="J14" s="6">
        <v>6788</v>
      </c>
      <c r="K14" s="6">
        <v>6834</v>
      </c>
      <c r="L14" s="6">
        <v>5695</v>
      </c>
      <c r="M14" s="6">
        <v>6465</v>
      </c>
      <c r="N14" s="6">
        <v>6282</v>
      </c>
      <c r="O14" s="6">
        <v>6482</v>
      </c>
      <c r="P14" s="6">
        <v>6343</v>
      </c>
      <c r="Q14" s="6">
        <v>6010</v>
      </c>
      <c r="R14" s="6">
        <v>6040</v>
      </c>
      <c r="S14" s="6">
        <v>5754</v>
      </c>
      <c r="T14" s="6">
        <v>4658</v>
      </c>
      <c r="U14" s="6">
        <v>5457</v>
      </c>
      <c r="V14" s="80">
        <v>4484</v>
      </c>
      <c r="X14" s="33"/>
      <c r="Y14" s="42"/>
    </row>
    <row r="15" spans="1:25" x14ac:dyDescent="0.35">
      <c r="A15" s="51" t="s">
        <v>31</v>
      </c>
      <c r="B15" s="6">
        <v>360</v>
      </c>
      <c r="C15" s="6">
        <v>368</v>
      </c>
      <c r="D15" s="6">
        <v>426</v>
      </c>
      <c r="E15" s="6">
        <v>427</v>
      </c>
      <c r="F15" s="6">
        <v>434</v>
      </c>
      <c r="G15" s="6">
        <v>476</v>
      </c>
      <c r="H15" s="6">
        <v>428</v>
      </c>
      <c r="I15" s="6">
        <v>546</v>
      </c>
      <c r="J15" s="6">
        <v>531</v>
      </c>
      <c r="K15" s="6">
        <v>597</v>
      </c>
      <c r="L15" s="6">
        <v>550</v>
      </c>
      <c r="M15" s="6">
        <v>583</v>
      </c>
      <c r="N15" s="6">
        <v>481</v>
      </c>
      <c r="O15" s="6">
        <v>549</v>
      </c>
      <c r="P15" s="6">
        <v>523</v>
      </c>
      <c r="Q15" s="6">
        <v>555</v>
      </c>
      <c r="R15" s="6">
        <v>595</v>
      </c>
      <c r="S15" s="6">
        <v>588</v>
      </c>
      <c r="T15" s="6">
        <v>341</v>
      </c>
      <c r="U15" s="6">
        <v>386</v>
      </c>
      <c r="V15" s="80">
        <v>499</v>
      </c>
      <c r="X15" s="33"/>
      <c r="Y15" s="42"/>
    </row>
    <row r="16" spans="1:25" x14ac:dyDescent="0.35">
      <c r="A16" s="51" t="s">
        <v>32</v>
      </c>
      <c r="B16" s="6">
        <v>207</v>
      </c>
      <c r="C16" s="6">
        <v>228</v>
      </c>
      <c r="D16" s="6">
        <v>216</v>
      </c>
      <c r="E16" s="6">
        <v>215</v>
      </c>
      <c r="F16" s="6">
        <v>234</v>
      </c>
      <c r="G16" s="6">
        <v>231</v>
      </c>
      <c r="H16" s="6">
        <v>208</v>
      </c>
      <c r="I16" s="6">
        <v>244</v>
      </c>
      <c r="J16" s="6">
        <v>272</v>
      </c>
      <c r="K16" s="6">
        <v>297</v>
      </c>
      <c r="L16" s="6">
        <v>187</v>
      </c>
      <c r="M16" s="6">
        <v>221</v>
      </c>
      <c r="N16" s="6">
        <v>200</v>
      </c>
      <c r="O16" s="6">
        <v>214</v>
      </c>
      <c r="P16" s="6">
        <v>185</v>
      </c>
      <c r="Q16" s="6">
        <v>189</v>
      </c>
      <c r="R16" s="6">
        <v>195</v>
      </c>
      <c r="S16" s="6">
        <v>192</v>
      </c>
      <c r="T16" s="6">
        <v>114</v>
      </c>
      <c r="U16" s="6">
        <v>157</v>
      </c>
      <c r="V16" s="80">
        <v>146</v>
      </c>
      <c r="X16" s="33"/>
      <c r="Y16" s="42"/>
    </row>
    <row r="17" spans="1:25" x14ac:dyDescent="0.35">
      <c r="A17" s="51" t="s">
        <v>33</v>
      </c>
      <c r="B17" s="6">
        <v>580</v>
      </c>
      <c r="C17" s="6">
        <v>635</v>
      </c>
      <c r="D17" s="6">
        <v>597</v>
      </c>
      <c r="E17" s="6">
        <v>684</v>
      </c>
      <c r="F17" s="6">
        <v>682</v>
      </c>
      <c r="G17" s="6">
        <v>549</v>
      </c>
      <c r="H17" s="6">
        <v>479</v>
      </c>
      <c r="I17" s="6">
        <v>469</v>
      </c>
      <c r="J17" s="6">
        <v>362</v>
      </c>
      <c r="K17" s="6">
        <v>289</v>
      </c>
      <c r="L17" s="6">
        <v>257</v>
      </c>
      <c r="M17" s="6">
        <v>215</v>
      </c>
      <c r="N17" s="6">
        <v>251</v>
      </c>
      <c r="O17" s="6">
        <v>270</v>
      </c>
      <c r="P17" s="6">
        <v>242</v>
      </c>
      <c r="Q17" s="6">
        <v>229</v>
      </c>
      <c r="R17" s="6">
        <v>221</v>
      </c>
      <c r="S17" s="6">
        <v>191</v>
      </c>
      <c r="T17" s="6">
        <v>125</v>
      </c>
      <c r="U17" s="6">
        <v>139</v>
      </c>
      <c r="V17" s="80">
        <v>157</v>
      </c>
      <c r="X17" s="33"/>
      <c r="Y17" s="42"/>
    </row>
    <row r="18" spans="1:25" x14ac:dyDescent="0.35">
      <c r="A18" s="60" t="s">
        <v>34</v>
      </c>
      <c r="B18" s="127">
        <f>SUM(B19:B31)</f>
        <v>433970</v>
      </c>
      <c r="C18" s="127">
        <f t="shared" ref="C18:S18" si="2">SUM(C19:C31)</f>
        <v>455842</v>
      </c>
      <c r="D18" s="127">
        <f t="shared" si="2"/>
        <v>492540</v>
      </c>
      <c r="E18" s="127">
        <f t="shared" si="2"/>
        <v>530514</v>
      </c>
      <c r="F18" s="127">
        <f t="shared" si="2"/>
        <v>552966</v>
      </c>
      <c r="G18" s="127">
        <f t="shared" si="2"/>
        <v>572458</v>
      </c>
      <c r="H18" s="127">
        <f t="shared" si="2"/>
        <v>600262</v>
      </c>
      <c r="I18" s="127">
        <f t="shared" si="2"/>
        <v>652529</v>
      </c>
      <c r="J18" s="127">
        <f t="shared" si="2"/>
        <v>672882</v>
      </c>
      <c r="K18" s="127">
        <f t="shared" si="2"/>
        <v>683541</v>
      </c>
      <c r="L18" s="127">
        <f t="shared" si="2"/>
        <v>613374</v>
      </c>
      <c r="M18" s="127">
        <f t="shared" si="2"/>
        <v>638994</v>
      </c>
      <c r="N18" s="127">
        <f t="shared" si="2"/>
        <v>662016</v>
      </c>
      <c r="O18" s="127">
        <f t="shared" si="2"/>
        <v>675619</v>
      </c>
      <c r="P18" s="127">
        <f t="shared" si="2"/>
        <v>684751</v>
      </c>
      <c r="Q18" s="127">
        <f t="shared" si="2"/>
        <v>710188</v>
      </c>
      <c r="R18" s="127">
        <f t="shared" si="2"/>
        <v>735466</v>
      </c>
      <c r="S18" s="127">
        <f t="shared" si="2"/>
        <v>744770</v>
      </c>
      <c r="T18" s="127">
        <f t="shared" ref="T18" si="3">SUM(T19:T31)</f>
        <v>653772</v>
      </c>
      <c r="U18" s="127">
        <f t="shared" ref="U18" si="4">SUM(U19:U31)</f>
        <v>707730</v>
      </c>
      <c r="V18" s="128">
        <f t="shared" ref="V18" si="5">SUM(V19:V31)</f>
        <v>673301</v>
      </c>
      <c r="X18" s="33"/>
      <c r="Y18" s="42"/>
    </row>
    <row r="19" spans="1:25" x14ac:dyDescent="0.35">
      <c r="A19" s="51" t="s">
        <v>35</v>
      </c>
      <c r="B19" s="6">
        <v>271599</v>
      </c>
      <c r="C19" s="6">
        <v>285785</v>
      </c>
      <c r="D19" s="6">
        <v>310582</v>
      </c>
      <c r="E19" s="6">
        <v>338413</v>
      </c>
      <c r="F19" s="6">
        <v>353270</v>
      </c>
      <c r="G19" s="6">
        <v>369541</v>
      </c>
      <c r="H19" s="6">
        <v>397092</v>
      </c>
      <c r="I19" s="6">
        <v>442832</v>
      </c>
      <c r="J19" s="6">
        <v>462338</v>
      </c>
      <c r="K19" s="6">
        <v>473672</v>
      </c>
      <c r="L19" s="6">
        <v>410873</v>
      </c>
      <c r="M19" s="6">
        <v>421848</v>
      </c>
      <c r="N19" s="6">
        <v>438009</v>
      </c>
      <c r="O19" s="6">
        <v>445856</v>
      </c>
      <c r="P19" s="6">
        <v>449615</v>
      </c>
      <c r="Q19" s="6">
        <v>468138</v>
      </c>
      <c r="R19" s="6">
        <v>480785</v>
      </c>
      <c r="S19" s="6">
        <v>489076</v>
      </c>
      <c r="T19" s="6">
        <v>442612</v>
      </c>
      <c r="U19" s="6">
        <v>471656</v>
      </c>
      <c r="V19" s="80">
        <v>449695</v>
      </c>
      <c r="X19" s="33"/>
      <c r="Y19" s="42"/>
    </row>
    <row r="20" spans="1:25" x14ac:dyDescent="0.35">
      <c r="A20" s="51" t="s">
        <v>36</v>
      </c>
      <c r="B20" s="6">
        <v>66600</v>
      </c>
      <c r="C20" s="6">
        <v>68302</v>
      </c>
      <c r="D20" s="6">
        <v>72355</v>
      </c>
      <c r="E20" s="6">
        <v>76057</v>
      </c>
      <c r="F20" s="6">
        <v>78294</v>
      </c>
      <c r="G20" s="6">
        <v>78152</v>
      </c>
      <c r="H20" s="6">
        <v>79503</v>
      </c>
      <c r="I20" s="6">
        <v>83869</v>
      </c>
      <c r="J20" s="6">
        <v>84699</v>
      </c>
      <c r="K20" s="6">
        <v>86231</v>
      </c>
      <c r="L20" s="6">
        <v>82873</v>
      </c>
      <c r="M20" s="6">
        <v>89722</v>
      </c>
      <c r="N20" s="6">
        <v>93653</v>
      </c>
      <c r="O20" s="6">
        <v>96249</v>
      </c>
      <c r="P20" s="6">
        <v>96987</v>
      </c>
      <c r="Q20" s="6">
        <v>98391</v>
      </c>
      <c r="R20" s="6">
        <v>101380</v>
      </c>
      <c r="S20" s="6">
        <v>100531</v>
      </c>
      <c r="T20" s="6">
        <v>81476</v>
      </c>
      <c r="U20" s="6">
        <v>90948</v>
      </c>
      <c r="V20" s="80">
        <v>84129</v>
      </c>
      <c r="X20" s="33"/>
      <c r="Y20" s="42"/>
    </row>
    <row r="21" spans="1:25" x14ac:dyDescent="0.35">
      <c r="A21" s="51" t="s">
        <v>37</v>
      </c>
      <c r="B21" s="6">
        <v>15929</v>
      </c>
      <c r="C21" s="6">
        <v>17168</v>
      </c>
      <c r="D21" s="6">
        <v>18732</v>
      </c>
      <c r="E21" s="6">
        <v>20759</v>
      </c>
      <c r="F21" s="6">
        <v>22118</v>
      </c>
      <c r="G21" s="6">
        <v>22854</v>
      </c>
      <c r="H21" s="6">
        <v>23469</v>
      </c>
      <c r="I21" s="6">
        <v>25939</v>
      </c>
      <c r="J21" s="6">
        <v>26837</v>
      </c>
      <c r="K21" s="6">
        <v>27368</v>
      </c>
      <c r="L21" s="6">
        <v>25686</v>
      </c>
      <c r="M21" s="6">
        <v>28061</v>
      </c>
      <c r="N21" s="6">
        <v>29042</v>
      </c>
      <c r="O21" s="6">
        <v>28481</v>
      </c>
      <c r="P21" s="6">
        <v>29522</v>
      </c>
      <c r="Q21" s="6">
        <v>30105</v>
      </c>
      <c r="R21" s="6">
        <v>33430</v>
      </c>
      <c r="S21" s="6">
        <v>33306</v>
      </c>
      <c r="T21" s="6">
        <v>21367</v>
      </c>
      <c r="U21" s="6">
        <v>28875</v>
      </c>
      <c r="V21" s="80">
        <v>28584</v>
      </c>
      <c r="X21" s="33"/>
      <c r="Y21" s="42"/>
    </row>
    <row r="22" spans="1:25" x14ac:dyDescent="0.35">
      <c r="A22" s="51" t="s">
        <v>38</v>
      </c>
      <c r="B22" s="6">
        <v>324</v>
      </c>
      <c r="C22" s="6">
        <v>353</v>
      </c>
      <c r="D22" s="6">
        <v>339</v>
      </c>
      <c r="E22" s="6">
        <v>300</v>
      </c>
      <c r="F22" s="6">
        <v>346</v>
      </c>
      <c r="G22" s="6">
        <v>382</v>
      </c>
      <c r="H22" s="6">
        <v>351</v>
      </c>
      <c r="I22" s="6">
        <v>374</v>
      </c>
      <c r="J22" s="6">
        <v>368</v>
      </c>
      <c r="K22" s="6">
        <v>342</v>
      </c>
      <c r="L22" s="6">
        <v>349</v>
      </c>
      <c r="M22" s="6">
        <v>353</v>
      </c>
      <c r="N22" s="6">
        <v>357</v>
      </c>
      <c r="O22" s="6">
        <v>349</v>
      </c>
      <c r="P22" s="6">
        <v>359</v>
      </c>
      <c r="Q22" s="6">
        <v>325</v>
      </c>
      <c r="R22" s="6">
        <v>371</v>
      </c>
      <c r="S22" s="6">
        <v>380</v>
      </c>
      <c r="T22" s="6">
        <v>333</v>
      </c>
      <c r="U22" s="6">
        <v>287</v>
      </c>
      <c r="V22" s="80">
        <v>300</v>
      </c>
      <c r="X22" s="33"/>
      <c r="Y22" s="42"/>
    </row>
    <row r="23" spans="1:25" x14ac:dyDescent="0.35">
      <c r="A23" s="51" t="s">
        <v>39</v>
      </c>
      <c r="B23" s="6">
        <v>1293</v>
      </c>
      <c r="C23" s="6">
        <v>1590</v>
      </c>
      <c r="D23" s="6">
        <v>1683</v>
      </c>
      <c r="E23" s="6">
        <v>1882</v>
      </c>
      <c r="F23" s="6">
        <v>2268</v>
      </c>
      <c r="G23" s="6">
        <v>2827</v>
      </c>
      <c r="H23" s="6">
        <v>3908</v>
      </c>
      <c r="I23" s="6">
        <v>4913</v>
      </c>
      <c r="J23" s="6">
        <v>5961</v>
      </c>
      <c r="K23" s="6">
        <v>6866</v>
      </c>
      <c r="L23" s="6">
        <v>7193</v>
      </c>
      <c r="M23" s="6">
        <v>6902</v>
      </c>
      <c r="N23" s="6">
        <v>6633</v>
      </c>
      <c r="O23" s="6">
        <v>7040</v>
      </c>
      <c r="P23" s="6">
        <v>7768</v>
      </c>
      <c r="Q23" s="6">
        <v>7741</v>
      </c>
      <c r="R23" s="6">
        <v>7929</v>
      </c>
      <c r="S23" s="6">
        <v>7928</v>
      </c>
      <c r="T23" s="6">
        <v>7047</v>
      </c>
      <c r="U23" s="6">
        <v>8583</v>
      </c>
      <c r="V23" s="80">
        <v>8543</v>
      </c>
      <c r="X23" s="33"/>
      <c r="Y23" s="42"/>
    </row>
    <row r="24" spans="1:25" x14ac:dyDescent="0.35">
      <c r="A24" s="51" t="s">
        <v>40</v>
      </c>
      <c r="B24" s="6">
        <v>719</v>
      </c>
      <c r="C24" s="6">
        <v>757</v>
      </c>
      <c r="D24" s="6">
        <v>740</v>
      </c>
      <c r="E24" s="6">
        <v>819</v>
      </c>
      <c r="F24" s="6">
        <v>831</v>
      </c>
      <c r="G24" s="6">
        <v>840</v>
      </c>
      <c r="H24" s="6">
        <v>863</v>
      </c>
      <c r="I24" s="6">
        <v>891</v>
      </c>
      <c r="J24" s="6">
        <v>849</v>
      </c>
      <c r="K24" s="6">
        <v>915</v>
      </c>
      <c r="L24" s="6">
        <v>793</v>
      </c>
      <c r="M24" s="6">
        <v>806</v>
      </c>
      <c r="N24" s="6">
        <v>754</v>
      </c>
      <c r="O24" s="6">
        <v>716</v>
      </c>
      <c r="P24" s="6">
        <v>702</v>
      </c>
      <c r="Q24" s="6">
        <v>690</v>
      </c>
      <c r="R24" s="6">
        <v>666</v>
      </c>
      <c r="S24" s="6">
        <v>675</v>
      </c>
      <c r="T24" s="6">
        <v>578</v>
      </c>
      <c r="U24" s="6">
        <v>564</v>
      </c>
      <c r="V24" s="80">
        <v>543</v>
      </c>
      <c r="X24" s="33"/>
      <c r="Y24" s="42"/>
    </row>
    <row r="25" spans="1:25" x14ac:dyDescent="0.35">
      <c r="A25" s="51" t="s">
        <v>41</v>
      </c>
      <c r="B25" s="6">
        <v>2328</v>
      </c>
      <c r="C25" s="6">
        <v>2434</v>
      </c>
      <c r="D25" s="6">
        <v>2525</v>
      </c>
      <c r="E25" s="6">
        <v>2608</v>
      </c>
      <c r="F25" s="6">
        <v>2491</v>
      </c>
      <c r="G25" s="6">
        <v>2539</v>
      </c>
      <c r="H25" s="6">
        <v>2445</v>
      </c>
      <c r="I25" s="6">
        <v>2484</v>
      </c>
      <c r="J25" s="6">
        <v>2439</v>
      </c>
      <c r="K25" s="6">
        <v>2252</v>
      </c>
      <c r="L25" s="6">
        <v>1927</v>
      </c>
      <c r="M25" s="6">
        <v>1884</v>
      </c>
      <c r="N25" s="6">
        <v>2008</v>
      </c>
      <c r="O25" s="6">
        <v>1913</v>
      </c>
      <c r="P25" s="6">
        <v>1945</v>
      </c>
      <c r="Q25" s="6">
        <v>2022</v>
      </c>
      <c r="R25" s="6">
        <v>2043</v>
      </c>
      <c r="S25" s="6">
        <v>1935</v>
      </c>
      <c r="T25" s="6">
        <v>1794</v>
      </c>
      <c r="U25" s="6">
        <v>1636</v>
      </c>
      <c r="V25" s="80">
        <v>1493</v>
      </c>
      <c r="X25" s="33"/>
      <c r="Y25" s="42"/>
    </row>
    <row r="26" spans="1:25" x14ac:dyDescent="0.35">
      <c r="A26" s="51" t="s">
        <v>42</v>
      </c>
      <c r="B26" s="6">
        <v>4623</v>
      </c>
      <c r="C26" s="6">
        <v>4794</v>
      </c>
      <c r="D26" s="6">
        <v>4856</v>
      </c>
      <c r="E26" s="6">
        <v>5228</v>
      </c>
      <c r="F26" s="6">
        <v>5343</v>
      </c>
      <c r="G26" s="6">
        <v>5378</v>
      </c>
      <c r="H26" s="6">
        <v>5554</v>
      </c>
      <c r="I26" s="6">
        <v>5941</v>
      </c>
      <c r="J26" s="6">
        <v>6035</v>
      </c>
      <c r="K26" s="6">
        <v>5986</v>
      </c>
      <c r="L26" s="6">
        <v>6074</v>
      </c>
      <c r="M26" s="6">
        <v>6585</v>
      </c>
      <c r="N26" s="6">
        <v>6891</v>
      </c>
      <c r="O26" s="6">
        <v>7359</v>
      </c>
      <c r="P26" s="6">
        <v>7401</v>
      </c>
      <c r="Q26" s="6">
        <v>7352</v>
      </c>
      <c r="R26" s="6">
        <v>7610</v>
      </c>
      <c r="S26" s="6">
        <v>7833</v>
      </c>
      <c r="T26" s="6">
        <v>6764</v>
      </c>
      <c r="U26" s="6">
        <v>6935</v>
      </c>
      <c r="V26" s="80">
        <v>6727</v>
      </c>
      <c r="X26" s="33"/>
      <c r="Y26" s="42"/>
    </row>
    <row r="27" spans="1:25" x14ac:dyDescent="0.35">
      <c r="A27" s="51" t="s">
        <v>43</v>
      </c>
      <c r="B27" s="6">
        <v>648</v>
      </c>
      <c r="C27" s="6">
        <v>635</v>
      </c>
      <c r="D27" s="6">
        <v>1184</v>
      </c>
      <c r="E27" s="6">
        <v>891</v>
      </c>
      <c r="F27" s="6">
        <v>961</v>
      </c>
      <c r="G27" s="6">
        <v>1100</v>
      </c>
      <c r="H27" s="6">
        <v>935</v>
      </c>
      <c r="I27" s="6">
        <v>1423</v>
      </c>
      <c r="J27" s="6">
        <v>1236</v>
      </c>
      <c r="K27" s="6">
        <v>1649</v>
      </c>
      <c r="L27" s="6">
        <v>768</v>
      </c>
      <c r="M27" s="6">
        <v>1416</v>
      </c>
      <c r="N27" s="6">
        <v>1097</v>
      </c>
      <c r="O27" s="6">
        <v>1273</v>
      </c>
      <c r="P27" s="6">
        <v>1472</v>
      </c>
      <c r="Q27" s="6">
        <v>900</v>
      </c>
      <c r="R27" s="6">
        <v>1514</v>
      </c>
      <c r="S27" s="6">
        <v>1472</v>
      </c>
      <c r="T27" s="6">
        <v>1302</v>
      </c>
      <c r="U27" s="6">
        <v>950</v>
      </c>
      <c r="V27" s="80">
        <v>914</v>
      </c>
      <c r="X27" s="33"/>
      <c r="Y27" s="42"/>
    </row>
    <row r="28" spans="1:25" x14ac:dyDescent="0.35">
      <c r="A28" s="51" t="s">
        <v>44</v>
      </c>
      <c r="B28" s="6">
        <v>697</v>
      </c>
      <c r="C28" s="6">
        <v>723</v>
      </c>
      <c r="D28" s="6">
        <v>850</v>
      </c>
      <c r="E28" s="6">
        <v>802</v>
      </c>
      <c r="F28" s="6">
        <v>939</v>
      </c>
      <c r="G28" s="6">
        <v>900</v>
      </c>
      <c r="H28" s="6">
        <v>1017</v>
      </c>
      <c r="I28" s="6">
        <v>1332</v>
      </c>
      <c r="J28" s="6">
        <v>1348</v>
      </c>
      <c r="K28" s="6">
        <v>1186</v>
      </c>
      <c r="L28" s="6">
        <v>1543</v>
      </c>
      <c r="M28" s="6">
        <v>1483</v>
      </c>
      <c r="N28" s="6">
        <v>1169</v>
      </c>
      <c r="O28" s="6">
        <v>1352</v>
      </c>
      <c r="P28" s="6">
        <v>1237</v>
      </c>
      <c r="Q28" s="6">
        <v>1552</v>
      </c>
      <c r="R28" s="6">
        <v>1479</v>
      </c>
      <c r="S28" s="6">
        <v>1439</v>
      </c>
      <c r="T28" s="6">
        <v>1482</v>
      </c>
      <c r="U28" s="6">
        <v>1363</v>
      </c>
      <c r="V28" s="80">
        <v>1631</v>
      </c>
      <c r="X28" s="33"/>
      <c r="Y28" s="42"/>
    </row>
    <row r="29" spans="1:25" x14ac:dyDescent="0.35">
      <c r="A29" s="51" t="s">
        <v>45</v>
      </c>
      <c r="B29" s="6">
        <v>19269</v>
      </c>
      <c r="C29" s="6">
        <v>21213</v>
      </c>
      <c r="D29" s="6">
        <v>22996</v>
      </c>
      <c r="E29" s="6">
        <v>25183</v>
      </c>
      <c r="F29" s="6">
        <v>25020</v>
      </c>
      <c r="G29" s="6">
        <v>26423</v>
      </c>
      <c r="H29" s="6">
        <v>25879</v>
      </c>
      <c r="I29" s="6">
        <v>25598</v>
      </c>
      <c r="J29" s="6">
        <v>26015</v>
      </c>
      <c r="K29" s="6">
        <v>25873</v>
      </c>
      <c r="L29" s="6">
        <v>26261</v>
      </c>
      <c r="M29" s="6">
        <v>29144</v>
      </c>
      <c r="N29" s="6">
        <v>30590</v>
      </c>
      <c r="O29" s="6">
        <v>32554</v>
      </c>
      <c r="P29" s="6">
        <v>31874</v>
      </c>
      <c r="Q29" s="6">
        <v>32069</v>
      </c>
      <c r="R29" s="6">
        <v>32144</v>
      </c>
      <c r="S29" s="6">
        <v>30215</v>
      </c>
      <c r="T29" s="6">
        <v>29772</v>
      </c>
      <c r="U29" s="6">
        <v>24770</v>
      </c>
      <c r="V29" s="80">
        <v>20596</v>
      </c>
      <c r="X29" s="33"/>
      <c r="Y29" s="42"/>
    </row>
    <row r="30" spans="1:25" x14ac:dyDescent="0.35">
      <c r="A30" s="51" t="s">
        <v>46</v>
      </c>
      <c r="B30" s="6">
        <v>7114</v>
      </c>
      <c r="C30" s="6">
        <v>7115</v>
      </c>
      <c r="D30" s="6">
        <v>8253</v>
      </c>
      <c r="E30" s="6">
        <v>8855</v>
      </c>
      <c r="F30" s="6">
        <v>9550</v>
      </c>
      <c r="G30" s="6">
        <v>10053</v>
      </c>
      <c r="H30" s="6">
        <v>10470</v>
      </c>
      <c r="I30" s="6">
        <v>11674</v>
      </c>
      <c r="J30" s="6">
        <v>12302</v>
      </c>
      <c r="K30" s="6">
        <v>12357</v>
      </c>
      <c r="L30" s="6">
        <v>11648</v>
      </c>
      <c r="M30" s="6">
        <v>12202</v>
      </c>
      <c r="N30" s="6">
        <v>12758</v>
      </c>
      <c r="O30" s="6">
        <v>13389</v>
      </c>
      <c r="P30" s="6">
        <v>14468</v>
      </c>
      <c r="Q30" s="6">
        <v>15129</v>
      </c>
      <c r="R30" s="6">
        <v>16620</v>
      </c>
      <c r="S30" s="6">
        <v>17564</v>
      </c>
      <c r="T30" s="6">
        <v>12734</v>
      </c>
      <c r="U30" s="6">
        <v>17228</v>
      </c>
      <c r="V30" s="80">
        <v>16852</v>
      </c>
      <c r="X30" s="33"/>
      <c r="Y30" s="42"/>
    </row>
    <row r="31" spans="1:25" x14ac:dyDescent="0.35">
      <c r="A31" s="51" t="s">
        <v>47</v>
      </c>
      <c r="B31" s="6">
        <v>42827</v>
      </c>
      <c r="C31" s="6">
        <v>44973</v>
      </c>
      <c r="D31" s="6">
        <v>47445</v>
      </c>
      <c r="E31" s="6">
        <v>48717</v>
      </c>
      <c r="F31" s="6">
        <v>51535</v>
      </c>
      <c r="G31" s="6">
        <v>51469</v>
      </c>
      <c r="H31" s="6">
        <v>48776</v>
      </c>
      <c r="I31" s="6">
        <v>45259</v>
      </c>
      <c r="J31" s="6">
        <v>42455</v>
      </c>
      <c r="K31" s="6">
        <v>38844</v>
      </c>
      <c r="L31" s="6">
        <v>37386</v>
      </c>
      <c r="M31" s="6">
        <v>38588</v>
      </c>
      <c r="N31" s="6">
        <v>39055</v>
      </c>
      <c r="O31" s="6">
        <v>39088</v>
      </c>
      <c r="P31" s="6">
        <v>41401</v>
      </c>
      <c r="Q31" s="6">
        <v>45774</v>
      </c>
      <c r="R31" s="6">
        <v>49495</v>
      </c>
      <c r="S31" s="6">
        <v>52416</v>
      </c>
      <c r="T31" s="6">
        <v>46511</v>
      </c>
      <c r="U31" s="6">
        <v>53935</v>
      </c>
      <c r="V31" s="80">
        <v>53294</v>
      </c>
      <c r="X31" s="33"/>
      <c r="Y31" s="42"/>
    </row>
    <row r="32" spans="1:25" x14ac:dyDescent="0.35">
      <c r="A32" s="45" t="s">
        <v>49</v>
      </c>
      <c r="B32" s="127">
        <v>11899</v>
      </c>
      <c r="C32" s="127">
        <v>13177</v>
      </c>
      <c r="D32" s="127">
        <v>13725</v>
      </c>
      <c r="E32" s="127">
        <v>14042</v>
      </c>
      <c r="F32" s="127">
        <v>14402</v>
      </c>
      <c r="G32" s="127">
        <v>15157</v>
      </c>
      <c r="H32" s="127">
        <v>15894</v>
      </c>
      <c r="I32" s="127">
        <v>17003</v>
      </c>
      <c r="J32" s="127">
        <v>17947</v>
      </c>
      <c r="K32" s="127">
        <v>17467</v>
      </c>
      <c r="L32" s="127">
        <v>15130</v>
      </c>
      <c r="M32" s="127">
        <v>15310</v>
      </c>
      <c r="N32" s="127">
        <v>14793</v>
      </c>
      <c r="O32" s="127">
        <v>14462</v>
      </c>
      <c r="P32" s="127">
        <v>16774</v>
      </c>
      <c r="Q32" s="127">
        <v>17037</v>
      </c>
      <c r="R32" s="127">
        <v>18312</v>
      </c>
      <c r="S32" s="127">
        <v>18551</v>
      </c>
      <c r="T32" s="127">
        <v>12103</v>
      </c>
      <c r="U32" s="127">
        <v>16200</v>
      </c>
      <c r="V32" s="128">
        <v>16200</v>
      </c>
      <c r="X32" s="33"/>
      <c r="Y32" s="42"/>
    </row>
    <row r="35" spans="1:2" x14ac:dyDescent="0.35">
      <c r="A35" s="3" t="s">
        <v>209</v>
      </c>
      <c r="B35" s="125" t="s">
        <v>205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E20B-C55A-4EE8-909A-97C7F79A125F}">
  <dimension ref="A1:Y43"/>
  <sheetViews>
    <sheetView topLeftCell="A3" zoomScale="98" workbookViewId="0">
      <selection activeCell="A8" sqref="A8"/>
    </sheetView>
  </sheetViews>
  <sheetFormatPr defaultRowHeight="14.5" x14ac:dyDescent="0.35"/>
  <cols>
    <col min="1" max="1" width="91.36328125" customWidth="1"/>
    <col min="2" max="22" width="12.26953125" bestFit="1" customWidth="1"/>
  </cols>
  <sheetData>
    <row r="1" spans="1:25" x14ac:dyDescent="0.35">
      <c r="A1" s="3" t="s">
        <v>51</v>
      </c>
    </row>
    <row r="3" spans="1:25" s="5" customFormat="1" x14ac:dyDescent="0.35">
      <c r="A3" s="3" t="s">
        <v>200</v>
      </c>
    </row>
    <row r="4" spans="1:25" s="5" customFormat="1" x14ac:dyDescent="0.35">
      <c r="A4" s="3"/>
    </row>
    <row r="5" spans="1:25" s="5" customFormat="1" x14ac:dyDescent="0.35">
      <c r="A5" s="43"/>
      <c r="B5" s="44" t="s">
        <v>1</v>
      </c>
      <c r="C5" s="44" t="s">
        <v>2</v>
      </c>
      <c r="D5" s="44" t="s">
        <v>3</v>
      </c>
      <c r="E5" s="44" t="s">
        <v>4</v>
      </c>
      <c r="F5" s="44" t="s">
        <v>5</v>
      </c>
      <c r="G5" s="44" t="s">
        <v>6</v>
      </c>
      <c r="H5" s="44" t="s">
        <v>7</v>
      </c>
      <c r="I5" s="44" t="s">
        <v>8</v>
      </c>
      <c r="J5" s="44" t="s">
        <v>9</v>
      </c>
      <c r="K5" s="44" t="s">
        <v>10</v>
      </c>
      <c r="L5" s="44" t="s">
        <v>11</v>
      </c>
      <c r="M5" s="44" t="s">
        <v>12</v>
      </c>
      <c r="N5" s="44" t="s">
        <v>13</v>
      </c>
      <c r="O5" s="44" t="s">
        <v>14</v>
      </c>
      <c r="P5" s="44" t="s">
        <v>15</v>
      </c>
      <c r="Q5" s="44" t="s">
        <v>16</v>
      </c>
      <c r="R5" s="44" t="s">
        <v>17</v>
      </c>
      <c r="S5" s="44" t="s">
        <v>18</v>
      </c>
      <c r="T5" s="44" t="s">
        <v>19</v>
      </c>
      <c r="U5" s="44" t="s">
        <v>20</v>
      </c>
      <c r="V5" s="44" t="s">
        <v>21</v>
      </c>
    </row>
    <row r="6" spans="1:25" s="5" customFormat="1" x14ac:dyDescent="0.35">
      <c r="A6" s="45" t="s">
        <v>53</v>
      </c>
      <c r="B6" s="46">
        <v>49679300</v>
      </c>
      <c r="C6" s="46">
        <v>49925500</v>
      </c>
      <c r="D6" s="46">
        <v>50194600</v>
      </c>
      <c r="E6" s="46">
        <v>50606000</v>
      </c>
      <c r="F6" s="46">
        <v>50965200</v>
      </c>
      <c r="G6" s="46">
        <v>51381100</v>
      </c>
      <c r="H6" s="46">
        <v>51815900</v>
      </c>
      <c r="I6" s="46">
        <v>52196400</v>
      </c>
      <c r="J6" s="46">
        <v>52642500</v>
      </c>
      <c r="K6" s="46">
        <v>53107200</v>
      </c>
      <c r="L6" s="46">
        <v>53493700</v>
      </c>
      <c r="M6" s="46">
        <v>53865800</v>
      </c>
      <c r="N6" s="46">
        <v>54316600</v>
      </c>
      <c r="O6" s="46">
        <v>54786300</v>
      </c>
      <c r="P6" s="46">
        <v>55268100</v>
      </c>
      <c r="Q6" s="46">
        <v>55619400</v>
      </c>
      <c r="R6" s="46">
        <v>55977200</v>
      </c>
      <c r="S6" s="46">
        <v>56287000</v>
      </c>
      <c r="T6" s="46">
        <v>56550000</v>
      </c>
      <c r="U6" s="46">
        <v>56536400</v>
      </c>
      <c r="V6" s="46">
        <v>57106398</v>
      </c>
    </row>
    <row r="7" spans="1:25" s="5" customFormat="1" x14ac:dyDescent="0.35">
      <c r="B7" s="2"/>
      <c r="C7" s="2"/>
      <c r="D7" s="2"/>
      <c r="E7" s="2"/>
      <c r="F7" s="2"/>
      <c r="G7" s="2"/>
      <c r="H7" s="2"/>
      <c r="I7" s="2"/>
      <c r="J7" s="2"/>
      <c r="K7" s="2"/>
      <c r="L7" s="2"/>
      <c r="M7" s="2"/>
      <c r="N7" s="2"/>
      <c r="O7" s="2"/>
      <c r="P7" s="2"/>
      <c r="Q7" s="2"/>
      <c r="R7" s="2"/>
      <c r="S7" s="2"/>
      <c r="T7" s="2"/>
      <c r="U7" s="2"/>
      <c r="V7" s="2"/>
    </row>
    <row r="8" spans="1:25" s="5" customFormat="1" x14ac:dyDescent="0.35">
      <c r="A8" s="3" t="s">
        <v>209</v>
      </c>
      <c r="B8" s="132" t="s">
        <v>207</v>
      </c>
      <c r="C8" s="2"/>
      <c r="D8" s="2"/>
      <c r="E8" s="2"/>
      <c r="F8" s="2"/>
      <c r="G8" s="2"/>
      <c r="H8" s="2"/>
      <c r="I8" s="2"/>
      <c r="J8" s="2"/>
      <c r="K8" s="2"/>
      <c r="L8" s="2"/>
      <c r="M8" s="2"/>
      <c r="N8" s="2"/>
      <c r="O8" s="2"/>
      <c r="P8" s="2"/>
      <c r="Q8" s="2"/>
      <c r="R8" s="2"/>
      <c r="S8" s="2"/>
      <c r="T8" s="2"/>
      <c r="U8" s="2"/>
      <c r="V8" s="2"/>
    </row>
    <row r="9" spans="1:25" s="5" customFormat="1" x14ac:dyDescent="0.35">
      <c r="B9" s="2"/>
      <c r="C9" s="2"/>
      <c r="D9" s="2"/>
      <c r="E9" s="2"/>
      <c r="F9" s="2"/>
      <c r="G9" s="2"/>
      <c r="H9" s="2"/>
      <c r="I9" s="2"/>
      <c r="J9" s="2"/>
      <c r="K9" s="2"/>
      <c r="L9" s="2"/>
      <c r="M9" s="2"/>
      <c r="N9" s="2"/>
      <c r="O9" s="2"/>
      <c r="P9" s="2"/>
      <c r="Q9" s="2"/>
      <c r="R9" s="2"/>
      <c r="S9" s="2"/>
      <c r="T9" s="2"/>
      <c r="U9" s="2"/>
      <c r="V9" s="2"/>
    </row>
    <row r="10" spans="1:25" s="5" customFormat="1" x14ac:dyDescent="0.35">
      <c r="A10" s="3" t="s">
        <v>201</v>
      </c>
      <c r="B10" s="2"/>
      <c r="C10" s="2"/>
      <c r="D10" s="2"/>
      <c r="E10" s="2"/>
      <c r="F10" s="2"/>
      <c r="G10" s="2"/>
      <c r="H10" s="2"/>
      <c r="I10" s="2"/>
      <c r="J10" s="2"/>
      <c r="K10" s="2"/>
      <c r="L10" s="2"/>
      <c r="M10" s="2"/>
      <c r="N10" s="2"/>
      <c r="O10" s="2"/>
      <c r="P10" s="2"/>
      <c r="Q10" s="2"/>
      <c r="R10" s="2"/>
      <c r="S10" s="2"/>
      <c r="T10" s="2"/>
      <c r="U10" s="2"/>
      <c r="V10" s="2"/>
    </row>
    <row r="11" spans="1:25" s="5" customFormat="1" x14ac:dyDescent="0.35"/>
    <row r="12" spans="1:25" s="5" customFormat="1" x14ac:dyDescent="0.35">
      <c r="A12" s="44"/>
      <c r="B12" s="47" t="s">
        <v>1</v>
      </c>
      <c r="C12" s="47" t="s">
        <v>2</v>
      </c>
      <c r="D12" s="47" t="s">
        <v>3</v>
      </c>
      <c r="E12" s="47" t="s">
        <v>4</v>
      </c>
      <c r="F12" s="47" t="s">
        <v>5</v>
      </c>
      <c r="G12" s="47" t="s">
        <v>6</v>
      </c>
      <c r="H12" s="47" t="s">
        <v>7</v>
      </c>
      <c r="I12" s="47" t="s">
        <v>8</v>
      </c>
      <c r="J12" s="47" t="s">
        <v>9</v>
      </c>
      <c r="K12" s="47" t="s">
        <v>10</v>
      </c>
      <c r="L12" s="47" t="s">
        <v>11</v>
      </c>
      <c r="M12" s="47" t="s">
        <v>12</v>
      </c>
      <c r="N12" s="47" t="s">
        <v>13</v>
      </c>
      <c r="O12" s="47" t="s">
        <v>14</v>
      </c>
      <c r="P12" s="47" t="s">
        <v>15</v>
      </c>
      <c r="Q12" s="47" t="s">
        <v>16</v>
      </c>
      <c r="R12" s="47" t="s">
        <v>17</v>
      </c>
      <c r="S12" s="47" t="s">
        <v>18</v>
      </c>
      <c r="T12" s="47" t="s">
        <v>19</v>
      </c>
      <c r="U12" s="47" t="s">
        <v>20</v>
      </c>
      <c r="V12" s="48" t="s">
        <v>21</v>
      </c>
    </row>
    <row r="13" spans="1:25" s="5" customFormat="1" ht="15" thickBot="1" x14ac:dyDescent="0.4">
      <c r="A13" s="49" t="s">
        <v>50</v>
      </c>
      <c r="B13" s="4">
        <v>1008.2207277477742</v>
      </c>
      <c r="C13" s="4">
        <v>1053.7140339105267</v>
      </c>
      <c r="D13" s="4">
        <v>1126.8144382065004</v>
      </c>
      <c r="E13" s="4">
        <v>1200.5493419752597</v>
      </c>
      <c r="F13" s="4">
        <v>1235.5234552204249</v>
      </c>
      <c r="G13" s="4">
        <v>1264.2216690572993</v>
      </c>
      <c r="H13" s="4">
        <v>1302.4805127383679</v>
      </c>
      <c r="I13" s="4">
        <v>1401.2460629468699</v>
      </c>
      <c r="J13" s="4">
        <v>1427.3657216127654</v>
      </c>
      <c r="K13" s="4">
        <v>1438.0498312846469</v>
      </c>
      <c r="L13" s="4">
        <v>1277.965442659603</v>
      </c>
      <c r="M13" s="4">
        <v>1326.2589620872614</v>
      </c>
      <c r="N13" s="4">
        <v>1356.8062065740492</v>
      </c>
      <c r="O13" s="4">
        <v>1371.31363132754</v>
      </c>
      <c r="P13" s="4">
        <v>1379.1409511092295</v>
      </c>
      <c r="Q13" s="4">
        <v>1414.6215169527179</v>
      </c>
      <c r="R13" s="4">
        <v>1457.2629570610893</v>
      </c>
      <c r="S13" s="4">
        <v>1461.5985929255423</v>
      </c>
      <c r="T13" s="4">
        <v>1264.8664898320071</v>
      </c>
      <c r="U13" s="4">
        <v>1376.8174132063591</v>
      </c>
      <c r="V13" s="50">
        <v>1298.2135556860021</v>
      </c>
      <c r="Y13" s="5">
        <f>V13/C13</f>
        <v>1.2320359356590256</v>
      </c>
    </row>
    <row r="14" spans="1:25" s="5" customFormat="1" ht="15" thickTop="1" x14ac:dyDescent="0.35">
      <c r="A14" s="56" t="s">
        <v>0</v>
      </c>
      <c r="B14" s="9">
        <v>110.72619783290023</v>
      </c>
      <c r="C14" s="9">
        <v>114.27627164475069</v>
      </c>
      <c r="D14" s="9">
        <v>118.20992696425512</v>
      </c>
      <c r="E14" s="9">
        <v>124.47931075366557</v>
      </c>
      <c r="F14" s="9">
        <v>122.27755409573591</v>
      </c>
      <c r="G14" s="9">
        <v>120.58130324185353</v>
      </c>
      <c r="H14" s="9">
        <v>113.35516704332068</v>
      </c>
      <c r="I14" s="9">
        <v>118.52924722777817</v>
      </c>
      <c r="J14" s="9">
        <v>115.06292444317803</v>
      </c>
      <c r="K14" s="9">
        <v>118.06308749096168</v>
      </c>
      <c r="L14" s="9">
        <v>103.053256738644</v>
      </c>
      <c r="M14" s="9">
        <v>111.56615143560478</v>
      </c>
      <c r="N14" s="9">
        <v>110.76171925341424</v>
      </c>
      <c r="O14" s="9">
        <v>111.72683681869371</v>
      </c>
      <c r="P14" s="9">
        <v>109.82827345249791</v>
      </c>
      <c r="Q14" s="9">
        <v>107.11909873173748</v>
      </c>
      <c r="R14" s="9">
        <v>110.68256361518617</v>
      </c>
      <c r="S14" s="9">
        <v>105.4755094426777</v>
      </c>
      <c r="T14" s="9">
        <v>87.368700265251988</v>
      </c>
      <c r="U14" s="9">
        <v>96.350315902675092</v>
      </c>
      <c r="V14" s="55">
        <v>90.816444069892128</v>
      </c>
    </row>
    <row r="15" spans="1:25" s="5" customFormat="1" x14ac:dyDescent="0.35">
      <c r="A15" s="51" t="s">
        <v>22</v>
      </c>
      <c r="B15" s="52">
        <v>18.035680857016906</v>
      </c>
      <c r="C15" s="52">
        <v>17.544140769746924</v>
      </c>
      <c r="D15" s="52">
        <v>17.952130308838004</v>
      </c>
      <c r="E15" s="52">
        <v>18.23301584792317</v>
      </c>
      <c r="F15" s="52">
        <v>18.092737789707488</v>
      </c>
      <c r="G15" s="52">
        <v>18.210976409613654</v>
      </c>
      <c r="H15" s="52">
        <v>16.599151997745864</v>
      </c>
      <c r="I15" s="52">
        <v>16.637162716202649</v>
      </c>
      <c r="J15" s="52">
        <v>17.029966281996487</v>
      </c>
      <c r="K15" s="52">
        <v>18.138783441793201</v>
      </c>
      <c r="L15" s="52">
        <v>16.695423947119007</v>
      </c>
      <c r="M15" s="52">
        <v>17.04235340420081</v>
      </c>
      <c r="N15" s="52">
        <v>16.451692484433856</v>
      </c>
      <c r="O15" s="52">
        <v>17.033455444153009</v>
      </c>
      <c r="P15" s="52">
        <v>16.450719311863445</v>
      </c>
      <c r="Q15" s="52">
        <v>15.893734919830132</v>
      </c>
      <c r="R15" s="52">
        <v>16.572818933422894</v>
      </c>
      <c r="S15" s="52">
        <v>15.467159379608081</v>
      </c>
      <c r="T15" s="52">
        <v>9.4323607427055709</v>
      </c>
      <c r="U15" s="52">
        <v>14.55699337064263</v>
      </c>
      <c r="V15" s="53">
        <v>15.383565253056233</v>
      </c>
    </row>
    <row r="16" spans="1:25" s="5" customFormat="1" x14ac:dyDescent="0.35">
      <c r="A16" s="51" t="s">
        <v>23</v>
      </c>
      <c r="B16" s="52">
        <v>21.729372193247489</v>
      </c>
      <c r="C16" s="52">
        <v>24.13395959980371</v>
      </c>
      <c r="D16" s="52">
        <v>25.219844365728584</v>
      </c>
      <c r="E16" s="52">
        <v>26.7418883136387</v>
      </c>
      <c r="F16" s="52">
        <v>26.229662593298954</v>
      </c>
      <c r="G16" s="52">
        <v>26.673231986080484</v>
      </c>
      <c r="H16" s="52">
        <v>26.378003662968315</v>
      </c>
      <c r="I16" s="52">
        <v>29.871791924347274</v>
      </c>
      <c r="J16" s="52">
        <v>30.473476753573632</v>
      </c>
      <c r="K16" s="52">
        <v>33.240313931067725</v>
      </c>
      <c r="L16" s="52">
        <v>27.128428207433775</v>
      </c>
      <c r="M16" s="52">
        <v>31.147778367721266</v>
      </c>
      <c r="N16" s="52">
        <v>30.686751379872817</v>
      </c>
      <c r="O16" s="52">
        <v>29.877907433062646</v>
      </c>
      <c r="P16" s="52">
        <v>30.180158174426115</v>
      </c>
      <c r="Q16" s="52">
        <v>29.725239754474156</v>
      </c>
      <c r="R16" s="52">
        <v>30.501704265308017</v>
      </c>
      <c r="S16" s="52">
        <v>29.317604420203601</v>
      </c>
      <c r="T16" s="52">
        <v>35.823165340406725</v>
      </c>
      <c r="U16" s="52">
        <v>28.937109543586079</v>
      </c>
      <c r="V16" s="53">
        <v>25.569814436554026</v>
      </c>
    </row>
    <row r="17" spans="1:22" s="5" customFormat="1" x14ac:dyDescent="0.35">
      <c r="A17" s="51" t="s">
        <v>24</v>
      </c>
      <c r="B17" s="52">
        <v>19.764771242751003</v>
      </c>
      <c r="C17" s="52">
        <v>20.216122021812499</v>
      </c>
      <c r="D17" s="52">
        <v>20.524120124475541</v>
      </c>
      <c r="E17" s="52">
        <v>21.750385329802789</v>
      </c>
      <c r="F17" s="52">
        <v>21.028074058377086</v>
      </c>
      <c r="G17" s="52">
        <v>20.966853570670928</v>
      </c>
      <c r="H17" s="52">
        <v>18.971010828722459</v>
      </c>
      <c r="I17" s="52">
        <v>19.372983577411471</v>
      </c>
      <c r="J17" s="52">
        <v>18.051954219499454</v>
      </c>
      <c r="K17" s="52">
        <v>18.784646902868161</v>
      </c>
      <c r="L17" s="52">
        <v>16.005623092065047</v>
      </c>
      <c r="M17" s="52">
        <v>17.673551678430467</v>
      </c>
      <c r="N17" s="52">
        <v>17.988975745904568</v>
      </c>
      <c r="O17" s="52">
        <v>18.462644858294865</v>
      </c>
      <c r="P17" s="52">
        <v>18.225703434711885</v>
      </c>
      <c r="Q17" s="52">
        <v>17.569409234907244</v>
      </c>
      <c r="R17" s="52">
        <v>17.944806099626277</v>
      </c>
      <c r="S17" s="52">
        <v>16.636168209355624</v>
      </c>
      <c r="T17" s="52">
        <v>13.354553492484527</v>
      </c>
      <c r="U17" s="52">
        <v>16.22140780099193</v>
      </c>
      <c r="V17" s="53">
        <v>15.367805197589245</v>
      </c>
    </row>
    <row r="18" spans="1:22" s="5" customFormat="1" x14ac:dyDescent="0.35">
      <c r="A18" s="51" t="s">
        <v>25</v>
      </c>
      <c r="B18" s="52">
        <v>0.33213028363926222</v>
      </c>
      <c r="C18" s="52">
        <v>0.35653123153498717</v>
      </c>
      <c r="D18" s="52">
        <v>0.44626314384415855</v>
      </c>
      <c r="E18" s="52">
        <v>0.51377307038691067</v>
      </c>
      <c r="F18" s="52">
        <v>0.56705359735662764</v>
      </c>
      <c r="G18" s="52">
        <v>0.60917341201336672</v>
      </c>
      <c r="H18" s="52">
        <v>0.57318313490646688</v>
      </c>
      <c r="I18" s="52">
        <v>0.72801955690430753</v>
      </c>
      <c r="J18" s="52">
        <v>0.65726361779930664</v>
      </c>
      <c r="K18" s="52">
        <v>0.33893709327548804</v>
      </c>
      <c r="L18" s="52">
        <v>0.30470877879077352</v>
      </c>
      <c r="M18" s="52">
        <v>0.28960861994066739</v>
      </c>
      <c r="N18" s="52">
        <v>0.29641030550513103</v>
      </c>
      <c r="O18" s="52">
        <v>0.26101415864915134</v>
      </c>
      <c r="P18" s="52">
        <v>0.34558814216519113</v>
      </c>
      <c r="Q18" s="52">
        <v>0.26969007216906332</v>
      </c>
      <c r="R18" s="52">
        <v>0.32691881694689978</v>
      </c>
      <c r="S18" s="52">
        <v>0.27004459289001015</v>
      </c>
      <c r="T18" s="52">
        <v>0.21220159151193635</v>
      </c>
      <c r="U18" s="52">
        <v>0.27592842841072301</v>
      </c>
      <c r="V18" s="53">
        <v>0.22064077653785832</v>
      </c>
    </row>
    <row r="19" spans="1:22" s="5" customFormat="1" x14ac:dyDescent="0.35">
      <c r="A19" s="51" t="s">
        <v>26</v>
      </c>
      <c r="B19" s="52">
        <v>31.292711451248305</v>
      </c>
      <c r="C19" s="52">
        <v>32.053760102552801</v>
      </c>
      <c r="D19" s="52">
        <v>33.045387352424363</v>
      </c>
      <c r="E19" s="52">
        <v>35.863336363277085</v>
      </c>
      <c r="F19" s="52">
        <v>33.970238515693062</v>
      </c>
      <c r="G19" s="52">
        <v>32.856439430062807</v>
      </c>
      <c r="H19" s="52">
        <v>30.662402853178271</v>
      </c>
      <c r="I19" s="52">
        <v>31.207133058984908</v>
      </c>
      <c r="J19" s="52">
        <v>28.731538205822289</v>
      </c>
      <c r="K19" s="52">
        <v>27.440723668353822</v>
      </c>
      <c r="L19" s="52">
        <v>25.60301493446892</v>
      </c>
      <c r="M19" s="52">
        <v>26.439781828172979</v>
      </c>
      <c r="N19" s="52">
        <v>26.973337800966924</v>
      </c>
      <c r="O19" s="52">
        <v>27.077937367553567</v>
      </c>
      <c r="P19" s="52">
        <v>26.532484380682529</v>
      </c>
      <c r="Q19" s="52">
        <v>26.213875014832954</v>
      </c>
      <c r="R19" s="52">
        <v>27.046726167082312</v>
      </c>
      <c r="S19" s="52">
        <v>26.729084868619754</v>
      </c>
      <c r="T19" s="52">
        <v>16.507515473032715</v>
      </c>
      <c r="U19" s="52">
        <v>21.805420932355084</v>
      </c>
      <c r="V19" s="53">
        <v>21.321603929563199</v>
      </c>
    </row>
    <row r="20" spans="1:22" s="5" customFormat="1" x14ac:dyDescent="0.35">
      <c r="A20" s="51" t="s">
        <v>27</v>
      </c>
      <c r="B20" s="52">
        <v>1.16950118057219</v>
      </c>
      <c r="C20" s="52">
        <v>1.177754854733553</v>
      </c>
      <c r="D20" s="52">
        <v>1.3049212465085887</v>
      </c>
      <c r="E20" s="52">
        <v>1.2844326759672766</v>
      </c>
      <c r="F20" s="52">
        <v>1.5755849089182421</v>
      </c>
      <c r="G20" s="52">
        <v>1.3740460986627379</v>
      </c>
      <c r="H20" s="52">
        <v>1.1830345511705866</v>
      </c>
      <c r="I20" s="52">
        <v>1.2644550198864288</v>
      </c>
      <c r="J20" s="52">
        <v>1.202450491523009</v>
      </c>
      <c r="K20" s="52">
        <v>1.2258224873463486</v>
      </c>
      <c r="L20" s="52">
        <v>1.1702312608774492</v>
      </c>
      <c r="M20" s="52">
        <v>1.2419754278224773</v>
      </c>
      <c r="N20" s="52">
        <v>1.2629656495436019</v>
      </c>
      <c r="O20" s="52">
        <v>1.2484873043078288</v>
      </c>
      <c r="P20" s="52">
        <v>1.1634197665561148</v>
      </c>
      <c r="Q20" s="52">
        <v>1.256755736307835</v>
      </c>
      <c r="R20" s="52">
        <v>1.7006924247729434</v>
      </c>
      <c r="S20" s="52">
        <v>1.3111375628475492</v>
      </c>
      <c r="T20" s="52">
        <v>0.99911582670203347</v>
      </c>
      <c r="U20" s="52">
        <v>1.0205814307242769</v>
      </c>
      <c r="V20" s="53">
        <v>1.0086435498873523</v>
      </c>
    </row>
    <row r="21" spans="1:22" s="5" customFormat="1" x14ac:dyDescent="0.35">
      <c r="A21" s="51" t="s">
        <v>28</v>
      </c>
      <c r="B21" s="52">
        <v>1.1191784103238169</v>
      </c>
      <c r="C21" s="52">
        <v>1.0615817568176582</v>
      </c>
      <c r="D21" s="52">
        <v>1.1893709681917974</v>
      </c>
      <c r="E21" s="52">
        <v>1.2725763743429634</v>
      </c>
      <c r="F21" s="52">
        <v>1.214554244857275</v>
      </c>
      <c r="G21" s="52">
        <v>1.1872069690995328</v>
      </c>
      <c r="H21" s="52">
        <v>1.0267118780142774</v>
      </c>
      <c r="I21" s="52">
        <v>0.95217294679326536</v>
      </c>
      <c r="J21" s="52">
        <v>0.94410409839958209</v>
      </c>
      <c r="K21" s="52">
        <v>0.86993853940708599</v>
      </c>
      <c r="L21" s="52">
        <v>0.84495931296582594</v>
      </c>
      <c r="M21" s="52">
        <v>0.93565861826984842</v>
      </c>
      <c r="N21" s="52">
        <v>0.91132361009341534</v>
      </c>
      <c r="O21" s="52">
        <v>0.98564787182197011</v>
      </c>
      <c r="P21" s="52">
        <v>0.88477801842292392</v>
      </c>
      <c r="Q21" s="52">
        <v>0.76591980496013978</v>
      </c>
      <c r="R21" s="52">
        <v>0.90751234431161265</v>
      </c>
      <c r="S21" s="52">
        <v>0.7976975145237799</v>
      </c>
      <c r="T21" s="52">
        <v>0.66489832007073391</v>
      </c>
      <c r="U21" s="52">
        <v>0.69512738695778298</v>
      </c>
      <c r="V21" s="53">
        <v>0.62164663230904538</v>
      </c>
    </row>
    <row r="22" spans="1:22" s="5" customFormat="1" x14ac:dyDescent="0.35">
      <c r="A22" s="51" t="s">
        <v>29</v>
      </c>
      <c r="B22" s="52">
        <v>1.9102523586282414</v>
      </c>
      <c r="C22" s="52">
        <v>1.9509068512083003</v>
      </c>
      <c r="D22" s="52">
        <v>2.0440445785004759</v>
      </c>
      <c r="E22" s="52">
        <v>2.0807809350669881</v>
      </c>
      <c r="F22" s="52">
        <v>2.3898660262296625</v>
      </c>
      <c r="G22" s="52">
        <v>2.4600485392488678</v>
      </c>
      <c r="H22" s="52">
        <v>2.7462612827336783</v>
      </c>
      <c r="I22" s="52">
        <v>2.8699297269543491</v>
      </c>
      <c r="J22" s="52">
        <v>2.8646055943391748</v>
      </c>
      <c r="K22" s="52">
        <v>2.9280398891299111</v>
      </c>
      <c r="L22" s="52">
        <v>2.7965910004355652</v>
      </c>
      <c r="M22" s="52">
        <v>2.901655595943994</v>
      </c>
      <c r="N22" s="52">
        <v>2.9088713211062549</v>
      </c>
      <c r="O22" s="52">
        <v>3.0628094979949365</v>
      </c>
      <c r="P22" s="52">
        <v>2.8497451513621779</v>
      </c>
      <c r="Q22" s="52">
        <v>2.8695023678788338</v>
      </c>
      <c r="R22" s="52">
        <v>3.0851846823349507</v>
      </c>
      <c r="S22" s="52">
        <v>2.9989162684101127</v>
      </c>
      <c r="T22" s="52">
        <v>1.1122900088417329</v>
      </c>
      <c r="U22" s="52">
        <v>1.97925584225384</v>
      </c>
      <c r="V22" s="53">
        <v>2.0663183834497847</v>
      </c>
    </row>
    <row r="23" spans="1:22" s="5" customFormat="1" x14ac:dyDescent="0.35">
      <c r="A23" s="51" t="s">
        <v>30</v>
      </c>
      <c r="B23" s="52">
        <v>13.063791156477647</v>
      </c>
      <c r="C23" s="52">
        <v>13.315840602497721</v>
      </c>
      <c r="D23" s="52">
        <v>14.015451861355604</v>
      </c>
      <c r="E23" s="52">
        <v>14.118879184286449</v>
      </c>
      <c r="F23" s="52">
        <v>14.560916076067592</v>
      </c>
      <c r="G23" s="52">
        <v>13.79884821461588</v>
      </c>
      <c r="H23" s="52">
        <v>13.063557711050084</v>
      </c>
      <c r="I23" s="52">
        <v>13.213554957813184</v>
      </c>
      <c r="J23" s="52">
        <v>12.894524386189866</v>
      </c>
      <c r="K23" s="52">
        <v>12.868311641359366</v>
      </c>
      <c r="L23" s="52">
        <v>10.646113467567208</v>
      </c>
      <c r="M23" s="52">
        <v>12.002049537925734</v>
      </c>
      <c r="N23" s="52">
        <v>11.565525088094617</v>
      </c>
      <c r="O23" s="52">
        <v>11.831425009537055</v>
      </c>
      <c r="P23" s="52">
        <v>11.476783171485902</v>
      </c>
      <c r="Q23" s="52">
        <v>10.805582224907138</v>
      </c>
      <c r="R23" s="52">
        <v>10.790107400870355</v>
      </c>
      <c r="S23" s="52">
        <v>10.222609128217883</v>
      </c>
      <c r="T23" s="52">
        <v>8.2369584438549968</v>
      </c>
      <c r="U23" s="52">
        <v>9.6521886784443307</v>
      </c>
      <c r="V23" s="53">
        <v>7.8520098571091799</v>
      </c>
    </row>
    <row r="24" spans="1:22" s="5" customFormat="1" x14ac:dyDescent="0.35">
      <c r="A24" s="51" t="s">
        <v>31</v>
      </c>
      <c r="B24" s="52">
        <v>0.72464789157657206</v>
      </c>
      <c r="C24" s="52">
        <v>0.73709827643188353</v>
      </c>
      <c r="D24" s="52">
        <v>0.84869687177505149</v>
      </c>
      <c r="E24" s="52">
        <v>0.84377346559696487</v>
      </c>
      <c r="F24" s="52">
        <v>0.8515614576220637</v>
      </c>
      <c r="G24" s="52">
        <v>0.92641068408422556</v>
      </c>
      <c r="H24" s="52">
        <v>0.82600128531975703</v>
      </c>
      <c r="I24" s="52">
        <v>1.0460491528151366</v>
      </c>
      <c r="J24" s="52">
        <v>1.0086906966804388</v>
      </c>
      <c r="K24" s="52">
        <v>1.1241413593637022</v>
      </c>
      <c r="L24" s="52">
        <v>1.0281584560424872</v>
      </c>
      <c r="M24" s="52">
        <v>1.0823193937526223</v>
      </c>
      <c r="N24" s="52">
        <v>0.88554880091905608</v>
      </c>
      <c r="O24" s="52">
        <v>1.0020753363523363</v>
      </c>
      <c r="P24" s="52">
        <v>0.94629632645232964</v>
      </c>
      <c r="Q24" s="52">
        <v>0.99785326702553423</v>
      </c>
      <c r="R24" s="52">
        <v>1.0629327654830896</v>
      </c>
      <c r="S24" s="52">
        <v>1.0446461882850391</v>
      </c>
      <c r="T24" s="52">
        <v>0.6030061892130858</v>
      </c>
      <c r="U24" s="52">
        <v>0.68274598311884027</v>
      </c>
      <c r="V24" s="53">
        <v>0.87380751978088345</v>
      </c>
    </row>
    <row r="25" spans="1:22" s="5" customFormat="1" x14ac:dyDescent="0.35">
      <c r="A25" s="51" t="s">
        <v>32</v>
      </c>
      <c r="B25" s="52">
        <v>0.41667253765652895</v>
      </c>
      <c r="C25" s="52">
        <v>0.45668045387627565</v>
      </c>
      <c r="D25" s="52">
        <v>0.43032517442115287</v>
      </c>
      <c r="E25" s="52">
        <v>0.42485080820456073</v>
      </c>
      <c r="F25" s="52">
        <v>0.4591368227731864</v>
      </c>
      <c r="G25" s="52">
        <v>0.4495816555114624</v>
      </c>
      <c r="H25" s="52">
        <v>0.40142118538904081</v>
      </c>
      <c r="I25" s="52">
        <v>0.46746518917013435</v>
      </c>
      <c r="J25" s="52">
        <v>0.51669278624685377</v>
      </c>
      <c r="K25" s="52">
        <v>0.55924620390455526</v>
      </c>
      <c r="L25" s="52">
        <v>0.34957387505444565</v>
      </c>
      <c r="M25" s="52">
        <v>0.41027887824927878</v>
      </c>
      <c r="N25" s="52">
        <v>0.36821155963370317</v>
      </c>
      <c r="O25" s="52">
        <v>0.39060860105537332</v>
      </c>
      <c r="P25" s="52">
        <v>0.33473197016000189</v>
      </c>
      <c r="Q25" s="52">
        <v>0.33980949093301976</v>
      </c>
      <c r="R25" s="52">
        <v>0.34835611641882763</v>
      </c>
      <c r="S25" s="52">
        <v>0.34110895944001279</v>
      </c>
      <c r="T25" s="52">
        <v>0.20159151193633953</v>
      </c>
      <c r="U25" s="52">
        <v>0.27769720038771478</v>
      </c>
      <c r="V25" s="53">
        <v>0.25566312202005809</v>
      </c>
    </row>
    <row r="26" spans="1:22" s="5" customFormat="1" x14ac:dyDescent="0.35">
      <c r="A26" s="51" t="s">
        <v>33</v>
      </c>
      <c r="B26" s="52">
        <v>1.1674882697622551</v>
      </c>
      <c r="C26" s="52">
        <v>1.2718951237343641</v>
      </c>
      <c r="D26" s="52">
        <v>1.1893709681917974</v>
      </c>
      <c r="E26" s="52">
        <v>1.3516183851717187</v>
      </c>
      <c r="F26" s="52">
        <v>1.3381680048346716</v>
      </c>
      <c r="G26" s="52">
        <v>1.0684862721895794</v>
      </c>
      <c r="H26" s="52">
        <v>0.92442667212187768</v>
      </c>
      <c r="I26" s="52">
        <v>0.89852940049505337</v>
      </c>
      <c r="J26" s="52">
        <v>0.68765731110794504</v>
      </c>
      <c r="K26" s="52">
        <v>0.54418233309231145</v>
      </c>
      <c r="L26" s="52">
        <v>0.4804304058234895</v>
      </c>
      <c r="M26" s="52">
        <v>0.39914008517463767</v>
      </c>
      <c r="N26" s="52">
        <v>0.46210550734029748</v>
      </c>
      <c r="O26" s="52">
        <v>0.49282393591098506</v>
      </c>
      <c r="P26" s="52">
        <v>0.43786560420929982</v>
      </c>
      <c r="Q26" s="52">
        <v>0.41172684351143668</v>
      </c>
      <c r="R26" s="52">
        <v>0.39480359860800474</v>
      </c>
      <c r="S26" s="52">
        <v>0.33933235027626268</v>
      </c>
      <c r="T26" s="52">
        <v>0.22104332449160033</v>
      </c>
      <c r="U26" s="52">
        <v>0.24585930480186213</v>
      </c>
      <c r="V26" s="53">
        <v>0.27492541203526794</v>
      </c>
    </row>
    <row r="27" spans="1:22" s="5" customFormat="1" x14ac:dyDescent="0.35">
      <c r="A27" s="60" t="s">
        <v>34</v>
      </c>
      <c r="B27" s="61">
        <v>873.54290418745836</v>
      </c>
      <c r="C27" s="61">
        <v>913.04443620995289</v>
      </c>
      <c r="D27" s="61">
        <v>981.26093245090112</v>
      </c>
      <c r="E27" s="61">
        <v>1048.3223333201597</v>
      </c>
      <c r="F27" s="61">
        <v>1084.9874031692214</v>
      </c>
      <c r="G27" s="61">
        <v>1114.1411919947218</v>
      </c>
      <c r="H27" s="61">
        <v>1158.4513633845982</v>
      </c>
      <c r="I27" s="61">
        <v>1250.1417722295025</v>
      </c>
      <c r="J27" s="61">
        <v>1278.2105713064541</v>
      </c>
      <c r="K27" s="61">
        <v>1287.0966648590022</v>
      </c>
      <c r="L27" s="61">
        <v>1146.6284814847356</v>
      </c>
      <c r="M27" s="61">
        <v>1186.2703236561974</v>
      </c>
      <c r="N27" s="61">
        <v>1218.8097193123281</v>
      </c>
      <c r="O27" s="61">
        <v>1233.1896842823844</v>
      </c>
      <c r="P27" s="61">
        <v>1238.9624394542241</v>
      </c>
      <c r="Q27" s="61">
        <v>1276.8710198240183</v>
      </c>
      <c r="R27" s="61">
        <v>1313.867074451741</v>
      </c>
      <c r="S27" s="61">
        <v>1323.1652068861372</v>
      </c>
      <c r="T27" s="61">
        <v>1156.0954907161804</v>
      </c>
      <c r="U27" s="61">
        <v>1251.8129912764166</v>
      </c>
      <c r="V27" s="62">
        <v>1179.029011775528</v>
      </c>
    </row>
    <row r="28" spans="1:22" s="5" customFormat="1" x14ac:dyDescent="0.35">
      <c r="A28" s="51" t="s">
        <v>35</v>
      </c>
      <c r="B28" s="52">
        <v>546.70456306751498</v>
      </c>
      <c r="C28" s="52">
        <v>572.42291013610281</v>
      </c>
      <c r="D28" s="52">
        <v>618.75580241699311</v>
      </c>
      <c r="E28" s="52">
        <v>668.72110026479072</v>
      </c>
      <c r="F28" s="52">
        <v>693.15925376531436</v>
      </c>
      <c r="G28" s="52">
        <v>719.21582060329581</v>
      </c>
      <c r="H28" s="52">
        <v>766.35164109858169</v>
      </c>
      <c r="I28" s="52">
        <v>848.39567479749553</v>
      </c>
      <c r="J28" s="52">
        <v>878.25996105808053</v>
      </c>
      <c r="K28" s="52">
        <v>891.91672692215002</v>
      </c>
      <c r="L28" s="52">
        <v>768.07736238099062</v>
      </c>
      <c r="M28" s="52">
        <v>783.14626349186301</v>
      </c>
      <c r="N28" s="52">
        <v>806.39988511799334</v>
      </c>
      <c r="O28" s="52">
        <v>813.80929173899312</v>
      </c>
      <c r="P28" s="52">
        <v>813.51629601886066</v>
      </c>
      <c r="Q28" s="52">
        <v>841.68114003387302</v>
      </c>
      <c r="R28" s="52">
        <v>858.89433555090284</v>
      </c>
      <c r="S28" s="52">
        <v>868.89690337022762</v>
      </c>
      <c r="T28" s="52">
        <v>782.69142351900973</v>
      </c>
      <c r="U28" s="52">
        <v>834.2519155800511</v>
      </c>
      <c r="V28" s="53">
        <v>787.46868258089046</v>
      </c>
    </row>
    <row r="29" spans="1:22" s="5" customFormat="1" x14ac:dyDescent="0.35">
      <c r="A29" s="51" t="s">
        <v>36</v>
      </c>
      <c r="B29" s="52">
        <v>134.05985994166585</v>
      </c>
      <c r="C29" s="52">
        <v>136.80784368709377</v>
      </c>
      <c r="D29" s="52">
        <v>144.14897220019685</v>
      </c>
      <c r="E29" s="52">
        <v>150.29245544006639</v>
      </c>
      <c r="F29" s="52">
        <v>153.62247180428997</v>
      </c>
      <c r="G29" s="52">
        <v>152.10262139191258</v>
      </c>
      <c r="H29" s="52">
        <v>153.43359856723515</v>
      </c>
      <c r="I29" s="52">
        <v>160.67966373159834</v>
      </c>
      <c r="J29" s="52">
        <v>160.89471434677304</v>
      </c>
      <c r="K29" s="52">
        <v>162.37158050132561</v>
      </c>
      <c r="L29" s="52">
        <v>154.92104677747099</v>
      </c>
      <c r="M29" s="52">
        <v>166.5657987071574</v>
      </c>
      <c r="N29" s="52">
        <v>172.42058597187599</v>
      </c>
      <c r="O29" s="52">
        <v>175.68078150924592</v>
      </c>
      <c r="P29" s="52">
        <v>175.48459237788163</v>
      </c>
      <c r="Q29" s="52">
        <v>176.90050593857538</v>
      </c>
      <c r="R29" s="52">
        <v>181.10945170533716</v>
      </c>
      <c r="S29" s="52">
        <v>178.60429584095795</v>
      </c>
      <c r="T29" s="52">
        <v>144.07780725022104</v>
      </c>
      <c r="U29" s="52">
        <v>160.86627376345152</v>
      </c>
      <c r="V29" s="53">
        <v>147.31974515359909</v>
      </c>
    </row>
    <row r="30" spans="1:22" s="5" customFormat="1" x14ac:dyDescent="0.35">
      <c r="A30" s="51" t="s">
        <v>37</v>
      </c>
      <c r="B30" s="52">
        <v>32.063656291453384</v>
      </c>
      <c r="C30" s="52">
        <v>34.387236983104827</v>
      </c>
      <c r="D30" s="52">
        <v>37.318755403967756</v>
      </c>
      <c r="E30" s="52">
        <v>41.020827569853381</v>
      </c>
      <c r="F30" s="52">
        <v>43.398240367937333</v>
      </c>
      <c r="G30" s="52">
        <v>44.479390281640526</v>
      </c>
      <c r="H30" s="52">
        <v>45.29304711488173</v>
      </c>
      <c r="I30" s="52">
        <v>49.69499812247588</v>
      </c>
      <c r="J30" s="52">
        <v>50.979721707745647</v>
      </c>
      <c r="K30" s="52">
        <v>51.533502048686429</v>
      </c>
      <c r="L30" s="52">
        <v>48.016869276195145</v>
      </c>
      <c r="M30" s="52">
        <v>52.094278744583761</v>
      </c>
      <c r="N30" s="52">
        <v>53.468000574410034</v>
      </c>
      <c r="O30" s="52">
        <v>51.985624143262093</v>
      </c>
      <c r="P30" s="52">
        <v>53.415984989532838</v>
      </c>
      <c r="Q30" s="52">
        <v>54.126797484331</v>
      </c>
      <c r="R30" s="52">
        <v>59.720743445545686</v>
      </c>
      <c r="S30" s="52">
        <v>59.171744807859717</v>
      </c>
      <c r="T30" s="52">
        <v>37.784261715296196</v>
      </c>
      <c r="U30" s="52">
        <v>51.073290835638637</v>
      </c>
      <c r="V30" s="53">
        <v>50.053936163159861</v>
      </c>
    </row>
    <row r="31" spans="1:22" s="5" customFormat="1" x14ac:dyDescent="0.35">
      <c r="A31" s="51" t="s">
        <v>38</v>
      </c>
      <c r="B31" s="52">
        <v>0.65218310241891486</v>
      </c>
      <c r="C31" s="52">
        <v>0.70705350972949688</v>
      </c>
      <c r="D31" s="52">
        <v>0.67537145429986489</v>
      </c>
      <c r="E31" s="52">
        <v>0.59281508121566617</v>
      </c>
      <c r="F31" s="52">
        <v>0.67889461828855768</v>
      </c>
      <c r="G31" s="52">
        <v>0.74346403638692049</v>
      </c>
      <c r="H31" s="52">
        <v>0.67739825034400636</v>
      </c>
      <c r="I31" s="52">
        <v>0.71652451126897643</v>
      </c>
      <c r="J31" s="52">
        <v>0.69905494609868457</v>
      </c>
      <c r="K31" s="52">
        <v>0.64398047722342733</v>
      </c>
      <c r="L31" s="52">
        <v>0.65241327483423284</v>
      </c>
      <c r="M31" s="52">
        <v>0.65533232589138191</v>
      </c>
      <c r="N31" s="52">
        <v>0.6572576339461601</v>
      </c>
      <c r="O31" s="52">
        <v>0.6370205690108659</v>
      </c>
      <c r="P31" s="52">
        <v>0.6495609583104901</v>
      </c>
      <c r="Q31" s="52">
        <v>0.58432848969963713</v>
      </c>
      <c r="R31" s="52">
        <v>0.66276984200710287</v>
      </c>
      <c r="S31" s="52">
        <v>0.67511148222502537</v>
      </c>
      <c r="T31" s="52">
        <v>0.58885941644562334</v>
      </c>
      <c r="U31" s="52">
        <v>0.50763755739665062</v>
      </c>
      <c r="V31" s="53">
        <v>0.52533518223299602</v>
      </c>
    </row>
    <row r="32" spans="1:22" s="5" customFormat="1" x14ac:dyDescent="0.35">
      <c r="A32" s="51" t="s">
        <v>39</v>
      </c>
      <c r="B32" s="52">
        <v>2.6026936772458549</v>
      </c>
      <c r="C32" s="52">
        <v>3.1847452704529751</v>
      </c>
      <c r="D32" s="52">
        <v>3.3529503173648165</v>
      </c>
      <c r="E32" s="52">
        <v>3.7189266094929456</v>
      </c>
      <c r="F32" s="52">
        <v>4.4500953591862684</v>
      </c>
      <c r="G32" s="52">
        <v>5.5020231174498013</v>
      </c>
      <c r="H32" s="52">
        <v>7.5420865024056321</v>
      </c>
      <c r="I32" s="52">
        <v>9.4125265343970081</v>
      </c>
      <c r="J32" s="52">
        <v>11.323550363299615</v>
      </c>
      <c r="K32" s="52">
        <v>12.928567124608339</v>
      </c>
      <c r="L32" s="52">
        <v>13.446443226024748</v>
      </c>
      <c r="M32" s="52">
        <v>12.813324966862091</v>
      </c>
      <c r="N32" s="52">
        <v>12.211736375251764</v>
      </c>
      <c r="O32" s="52">
        <v>12.849927810419759</v>
      </c>
      <c r="P32" s="52">
        <v>14.055124022718349</v>
      </c>
      <c r="Q32" s="52">
        <v>13.917805657738127</v>
      </c>
      <c r="R32" s="52">
        <v>14.16469562607633</v>
      </c>
      <c r="S32" s="52">
        <v>14.084957450210528</v>
      </c>
      <c r="T32" s="52">
        <v>12.461538461538462</v>
      </c>
      <c r="U32" s="52">
        <v>15.181369878520739</v>
      </c>
      <c r="V32" s="53">
        <v>14.959794872721616</v>
      </c>
    </row>
    <row r="33" spans="1:22" s="5" customFormat="1" x14ac:dyDescent="0.35">
      <c r="A33" s="51" t="s">
        <v>40</v>
      </c>
      <c r="B33" s="52">
        <v>1.4472828723432094</v>
      </c>
      <c r="C33" s="52">
        <v>1.5162592262471082</v>
      </c>
      <c r="D33" s="52">
        <v>1.4742621716280238</v>
      </c>
      <c r="E33" s="52">
        <v>1.6183851717187685</v>
      </c>
      <c r="F33" s="52">
        <v>1.6305243577970849</v>
      </c>
      <c r="G33" s="52">
        <v>1.634842383678045</v>
      </c>
      <c r="H33" s="52">
        <v>1.6655119374554914</v>
      </c>
      <c r="I33" s="52">
        <v>1.7070142768466792</v>
      </c>
      <c r="J33" s="52">
        <v>1.612765351189628</v>
      </c>
      <c r="K33" s="52">
        <v>1.7229302241503976</v>
      </c>
      <c r="L33" s="52">
        <v>1.4824175557121679</v>
      </c>
      <c r="M33" s="52">
        <v>1.4963112030267813</v>
      </c>
      <c r="N33" s="52">
        <v>1.3881575798190608</v>
      </c>
      <c r="O33" s="52">
        <v>1.3068960670824641</v>
      </c>
      <c r="P33" s="52">
        <v>1.2701721246071422</v>
      </c>
      <c r="Q33" s="52">
        <v>1.2405743319776912</v>
      </c>
      <c r="R33" s="52">
        <v>1.1897701206919959</v>
      </c>
      <c r="S33" s="52">
        <v>1.199211185531295</v>
      </c>
      <c r="T33" s="52">
        <v>1.0221043324491601</v>
      </c>
      <c r="U33" s="52">
        <v>0.99758739502338323</v>
      </c>
      <c r="V33" s="53">
        <v>0.95085667984172284</v>
      </c>
    </row>
    <row r="34" spans="1:22" s="5" customFormat="1" x14ac:dyDescent="0.35">
      <c r="A34" s="51" t="s">
        <v>41</v>
      </c>
      <c r="B34" s="52">
        <v>4.6860563655284997</v>
      </c>
      <c r="C34" s="52">
        <v>4.8752641435739248</v>
      </c>
      <c r="D34" s="52">
        <v>5.0304215991361625</v>
      </c>
      <c r="E34" s="52">
        <v>5.1535391060348577</v>
      </c>
      <c r="F34" s="52">
        <v>4.8876488270427663</v>
      </c>
      <c r="G34" s="52">
        <v>4.9415057287601858</v>
      </c>
      <c r="H34" s="52">
        <v>4.718628837866369</v>
      </c>
      <c r="I34" s="52">
        <v>4.7589488930271058</v>
      </c>
      <c r="J34" s="52">
        <v>4.6331386237355749</v>
      </c>
      <c r="K34" s="52">
        <v>4.2404796336466619</v>
      </c>
      <c r="L34" s="52">
        <v>3.6022933541706781</v>
      </c>
      <c r="M34" s="52">
        <v>3.4975810254372903</v>
      </c>
      <c r="N34" s="52">
        <v>3.6968440587223799</v>
      </c>
      <c r="O34" s="52">
        <v>3.4917488496211644</v>
      </c>
      <c r="P34" s="52">
        <v>3.5192090916821819</v>
      </c>
      <c r="Q34" s="52">
        <v>3.6354221728389735</v>
      </c>
      <c r="R34" s="52">
        <v>3.6497002350957177</v>
      </c>
      <c r="S34" s="52">
        <v>3.437738731856379</v>
      </c>
      <c r="T34" s="52">
        <v>3.1724137931034484</v>
      </c>
      <c r="U34" s="52">
        <v>2.8937109543586081</v>
      </c>
      <c r="V34" s="53">
        <v>2.6144180902462102</v>
      </c>
    </row>
    <row r="35" spans="1:22" s="5" customFormat="1" x14ac:dyDescent="0.35">
      <c r="A35" s="51" t="s">
        <v>42</v>
      </c>
      <c r="B35" s="52">
        <v>9.3056866743291469</v>
      </c>
      <c r="C35" s="52">
        <v>9.6023074380827431</v>
      </c>
      <c r="D35" s="52">
        <v>9.6743474397644373</v>
      </c>
      <c r="E35" s="52">
        <v>10.330790815318341</v>
      </c>
      <c r="F35" s="52">
        <v>10.483624119987756</v>
      </c>
      <c r="G35" s="52">
        <v>10.466883737405388</v>
      </c>
      <c r="H35" s="52">
        <v>10.718717613705445</v>
      </c>
      <c r="I35" s="52">
        <v>11.382011019917082</v>
      </c>
      <c r="J35" s="52">
        <v>11.464121194852067</v>
      </c>
      <c r="K35" s="52">
        <v>11.271541335261508</v>
      </c>
      <c r="L35" s="52">
        <v>11.354608112731031</v>
      </c>
      <c r="M35" s="52">
        <v>12.224825399418556</v>
      </c>
      <c r="N35" s="52">
        <v>12.686729287179242</v>
      </c>
      <c r="O35" s="52">
        <v>13.432190164329404</v>
      </c>
      <c r="P35" s="52">
        <v>13.391088168400941</v>
      </c>
      <c r="Q35" s="52">
        <v>13.218409403913022</v>
      </c>
      <c r="R35" s="52">
        <v>13.594820748447583</v>
      </c>
      <c r="S35" s="52">
        <v>13.916179579654271</v>
      </c>
      <c r="T35" s="52">
        <v>11.961096374889477</v>
      </c>
      <c r="U35" s="52">
        <v>12.266433660438231</v>
      </c>
      <c r="V35" s="53">
        <v>11.77976590293788</v>
      </c>
    </row>
    <row r="36" spans="1:22" s="5" customFormat="1" x14ac:dyDescent="0.35">
      <c r="A36" s="51" t="s">
        <v>43</v>
      </c>
      <c r="B36" s="52">
        <v>1.3043662048378297</v>
      </c>
      <c r="C36" s="52">
        <v>1.2718951237343641</v>
      </c>
      <c r="D36" s="52">
        <v>2.3588194746048381</v>
      </c>
      <c r="E36" s="52">
        <v>1.7606607912105285</v>
      </c>
      <c r="F36" s="52">
        <v>1.8856003704488553</v>
      </c>
      <c r="G36" s="52">
        <v>2.1408650262450593</v>
      </c>
      <c r="H36" s="52">
        <v>1.8044654247055438</v>
      </c>
      <c r="I36" s="52">
        <v>2.7262416565127094</v>
      </c>
      <c r="J36" s="52">
        <v>2.3479128080923206</v>
      </c>
      <c r="K36" s="52">
        <v>3.1050403711737768</v>
      </c>
      <c r="L36" s="52">
        <v>1.4356830804375094</v>
      </c>
      <c r="M36" s="52">
        <v>2.6287551656152885</v>
      </c>
      <c r="N36" s="52">
        <v>2.0196404045908616</v>
      </c>
      <c r="O36" s="52">
        <v>2.323573594128459</v>
      </c>
      <c r="P36" s="52">
        <v>2.6633808652730959</v>
      </c>
      <c r="Q36" s="52">
        <v>1.6181404330143798</v>
      </c>
      <c r="R36" s="52">
        <v>2.7046726167082311</v>
      </c>
      <c r="S36" s="52">
        <v>2.615168689040098</v>
      </c>
      <c r="T36" s="52">
        <v>2.3023872679045092</v>
      </c>
      <c r="U36" s="52">
        <v>1.6803333781422236</v>
      </c>
      <c r="V36" s="53">
        <v>1.6005211885365278</v>
      </c>
    </row>
    <row r="37" spans="1:22" s="5" customFormat="1" x14ac:dyDescent="0.35">
      <c r="A37" s="51" t="s">
        <v>44</v>
      </c>
      <c r="B37" s="52">
        <v>1.4029988345246411</v>
      </c>
      <c r="C37" s="52">
        <v>1.448157755055032</v>
      </c>
      <c r="D37" s="52">
        <v>1.6934092511943517</v>
      </c>
      <c r="E37" s="52">
        <v>1.5847923171165474</v>
      </c>
      <c r="F37" s="52">
        <v>1.842433660615479</v>
      </c>
      <c r="G37" s="52">
        <v>1.751616839655048</v>
      </c>
      <c r="H37" s="52">
        <v>1.9627180074069928</v>
      </c>
      <c r="I37" s="52">
        <v>2.5519001310435203</v>
      </c>
      <c r="J37" s="52">
        <v>2.56066866125279</v>
      </c>
      <c r="K37" s="52">
        <v>2.2332188479151602</v>
      </c>
      <c r="L37" s="52">
        <v>2.8844518139519231</v>
      </c>
      <c r="M37" s="52">
        <v>2.75313835494878</v>
      </c>
      <c r="N37" s="52">
        <v>2.1521965660589948</v>
      </c>
      <c r="O37" s="52">
        <v>2.4677702272283399</v>
      </c>
      <c r="P37" s="52">
        <v>2.2381807950698502</v>
      </c>
      <c r="Q37" s="52">
        <v>2.7903932800425753</v>
      </c>
      <c r="R37" s="52">
        <v>2.6421471599151083</v>
      </c>
      <c r="S37" s="52">
        <v>2.5565405866363462</v>
      </c>
      <c r="T37" s="52">
        <v>2.6206896551724137</v>
      </c>
      <c r="U37" s="52">
        <v>2.4108362046398426</v>
      </c>
      <c r="V37" s="53">
        <v>2.8560722740733882</v>
      </c>
    </row>
    <row r="38" spans="1:22" s="5" customFormat="1" x14ac:dyDescent="0.35">
      <c r="A38" s="51" t="s">
        <v>45</v>
      </c>
      <c r="B38" s="52">
        <v>38.786778396636024</v>
      </c>
      <c r="C38" s="52">
        <v>42.48930907051507</v>
      </c>
      <c r="D38" s="52">
        <v>45.813693106429774</v>
      </c>
      <c r="E38" s="52">
        <v>49.762873967513727</v>
      </c>
      <c r="F38" s="52">
        <v>49.092321819594545</v>
      </c>
      <c r="G38" s="52">
        <v>51.425524171339269</v>
      </c>
      <c r="H38" s="52">
        <v>49.944129118668208</v>
      </c>
      <c r="I38" s="52">
        <v>49.041696362201229</v>
      </c>
      <c r="J38" s="52">
        <v>49.418245714014347</v>
      </c>
      <c r="K38" s="52">
        <v>48.718441190648349</v>
      </c>
      <c r="L38" s="52">
        <v>49.091762207512289</v>
      </c>
      <c r="M38" s="52">
        <v>54.104830894556471</v>
      </c>
      <c r="N38" s="52">
        <v>56.317958045974898</v>
      </c>
      <c r="O38" s="52">
        <v>59.419964480171139</v>
      </c>
      <c r="P38" s="52">
        <v>57.671604415567025</v>
      </c>
      <c r="Q38" s="52">
        <v>57.657939495931281</v>
      </c>
      <c r="R38" s="52">
        <v>57.423379518804083</v>
      </c>
      <c r="S38" s="52">
        <v>53.680245882708263</v>
      </c>
      <c r="T38" s="52">
        <v>52.647214854111404</v>
      </c>
      <c r="U38" s="52">
        <v>43.81248187008724</v>
      </c>
      <c r="V38" s="53">
        <v>36.066011377569289</v>
      </c>
    </row>
    <row r="39" spans="1:22" s="5" customFormat="1" x14ac:dyDescent="0.35">
      <c r="A39" s="51" t="s">
        <v>46</v>
      </c>
      <c r="B39" s="52">
        <v>14.319847501877039</v>
      </c>
      <c r="C39" s="52">
        <v>14.251234339165357</v>
      </c>
      <c r="D39" s="52">
        <v>16.442007706008216</v>
      </c>
      <c r="E39" s="52">
        <v>17.497925147215746</v>
      </c>
      <c r="F39" s="52">
        <v>18.738276314033889</v>
      </c>
      <c r="G39" s="52">
        <v>19.565560098946889</v>
      </c>
      <c r="H39" s="52">
        <v>20.206152937611815</v>
      </c>
      <c r="I39" s="52">
        <v>22.365527124476017</v>
      </c>
      <c r="J39" s="52">
        <v>23.368950942679394</v>
      </c>
      <c r="K39" s="52">
        <v>23.268031453362255</v>
      </c>
      <c r="L39" s="52">
        <v>21.774526719968893</v>
      </c>
      <c r="M39" s="52">
        <v>22.652592182795019</v>
      </c>
      <c r="N39" s="52">
        <v>23.488215389033922</v>
      </c>
      <c r="O39" s="52">
        <v>24.438591399674738</v>
      </c>
      <c r="P39" s="52">
        <v>26.177849428513014</v>
      </c>
      <c r="Q39" s="52">
        <v>27.200940678971723</v>
      </c>
      <c r="R39" s="52">
        <v>29.690659768620083</v>
      </c>
      <c r="S39" s="52">
        <v>31.204363352106171</v>
      </c>
      <c r="T39" s="52">
        <v>22.518125552608311</v>
      </c>
      <c r="U39" s="52">
        <v>30.472403619614973</v>
      </c>
      <c r="V39" s="53">
        <v>29.509828303301497</v>
      </c>
    </row>
    <row r="40" spans="1:22" s="5" customFormat="1" x14ac:dyDescent="0.35">
      <c r="A40" s="57" t="s">
        <v>47</v>
      </c>
      <c r="B40" s="58">
        <v>86.206931257082928</v>
      </c>
      <c r="C40" s="58">
        <v>90.080219527095366</v>
      </c>
      <c r="D40" s="58">
        <v>94.522119909312963</v>
      </c>
      <c r="E40" s="58">
        <v>96.267241038612013</v>
      </c>
      <c r="F40" s="58">
        <v>101.11801778468444</v>
      </c>
      <c r="G40" s="58">
        <v>100.17107457800633</v>
      </c>
      <c r="H40" s="58">
        <v>94.133267973730071</v>
      </c>
      <c r="I40" s="58">
        <v>86.709045068242247</v>
      </c>
      <c r="J40" s="58">
        <v>80.647765588640354</v>
      </c>
      <c r="K40" s="58">
        <v>73.142624728850322</v>
      </c>
      <c r="L40" s="58">
        <v>69.888603704735331</v>
      </c>
      <c r="M40" s="58">
        <v>71.637291194041481</v>
      </c>
      <c r="N40" s="58">
        <v>71.902512307471383</v>
      </c>
      <c r="O40" s="58">
        <v>71.346303729216984</v>
      </c>
      <c r="P40" s="58">
        <v>74.909396197806686</v>
      </c>
      <c r="Q40" s="58">
        <v>82.298622423111368</v>
      </c>
      <c r="R40" s="58">
        <v>88.419928113589108</v>
      </c>
      <c r="S40" s="58">
        <v>93.122745927123489</v>
      </c>
      <c r="T40" s="58">
        <v>82.247568523430601</v>
      </c>
      <c r="U40" s="58">
        <v>95.398716579053499</v>
      </c>
      <c r="V40" s="59">
        <v>93.324044006417637</v>
      </c>
    </row>
    <row r="41" spans="1:22" s="5" customFormat="1" x14ac:dyDescent="0.35">
      <c r="A41" s="54" t="s">
        <v>49</v>
      </c>
      <c r="B41" s="9">
        <v>23.951625727415642</v>
      </c>
      <c r="C41" s="9">
        <v>26.393326055823177</v>
      </c>
      <c r="D41" s="9">
        <v>27.34357879134409</v>
      </c>
      <c r="E41" s="9">
        <v>27.747697901434613</v>
      </c>
      <c r="F41" s="9">
        <v>28.258497955467654</v>
      </c>
      <c r="G41" s="9">
        <v>29.499173820723961</v>
      </c>
      <c r="H41" s="9">
        <v>30.673982310449109</v>
      </c>
      <c r="I41" s="9">
        <v>32.575043489589319</v>
      </c>
      <c r="J41" s="9">
        <v>34.0922258631334</v>
      </c>
      <c r="K41" s="9">
        <v>32.890078934683054</v>
      </c>
      <c r="L41" s="9">
        <v>28.283704436223331</v>
      </c>
      <c r="M41" s="9">
        <v>28.422486995459085</v>
      </c>
      <c r="N41" s="9">
        <v>27.234768008306851</v>
      </c>
      <c r="O41" s="9">
        <v>26.397110226461724</v>
      </c>
      <c r="P41" s="9">
        <v>30.350238202507416</v>
      </c>
      <c r="Q41" s="9">
        <v>30.631398396962208</v>
      </c>
      <c r="R41" s="9">
        <v>32.713318994161909</v>
      </c>
      <c r="S41" s="9">
        <v>32.957876596727488</v>
      </c>
      <c r="T41" s="9">
        <v>21.402298850574713</v>
      </c>
      <c r="U41" s="9">
        <v>28.654106027267385</v>
      </c>
      <c r="V41" s="55">
        <v>28.368099840581785</v>
      </c>
    </row>
    <row r="43" spans="1:22" x14ac:dyDescent="0.35">
      <c r="A43" s="3" t="s">
        <v>209</v>
      </c>
      <c r="B43" s="125" t="s">
        <v>205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B976-F382-4F4B-9C1C-F16131C1D1B8}">
  <dimension ref="A1:W163"/>
  <sheetViews>
    <sheetView topLeftCell="A130" zoomScale="58" zoomScaleNormal="80" workbookViewId="0">
      <selection activeCell="A163" sqref="A163"/>
    </sheetView>
  </sheetViews>
  <sheetFormatPr defaultRowHeight="14.5" x14ac:dyDescent="0.35"/>
  <cols>
    <col min="1" max="1" width="81.26953125" style="5" customWidth="1"/>
    <col min="2" max="2" width="12.6328125" style="5" bestFit="1" customWidth="1"/>
    <col min="3" max="20" width="14.453125" style="5" bestFit="1" customWidth="1"/>
    <col min="21" max="22" width="12.6328125" style="5" bestFit="1" customWidth="1"/>
    <col min="23" max="16384" width="8.7265625" style="5"/>
  </cols>
  <sheetData>
    <row r="1" spans="1:23" x14ac:dyDescent="0.35">
      <c r="A1" s="3" t="s">
        <v>122</v>
      </c>
    </row>
    <row r="3" spans="1:23" x14ac:dyDescent="0.35">
      <c r="A3" s="71" t="s">
        <v>54</v>
      </c>
      <c r="B3" s="47" t="s">
        <v>55</v>
      </c>
      <c r="C3" s="47" t="s">
        <v>56</v>
      </c>
      <c r="D3" s="47" t="s">
        <v>57</v>
      </c>
      <c r="E3" s="47" t="s">
        <v>58</v>
      </c>
      <c r="F3" s="47" t="s">
        <v>59</v>
      </c>
      <c r="G3" s="47" t="s">
        <v>60</v>
      </c>
      <c r="H3" s="47" t="s">
        <v>61</v>
      </c>
      <c r="I3" s="47" t="s">
        <v>62</v>
      </c>
      <c r="J3" s="47" t="s">
        <v>63</v>
      </c>
      <c r="K3" s="47" t="s">
        <v>64</v>
      </c>
      <c r="L3" s="47" t="s">
        <v>65</v>
      </c>
      <c r="M3" s="47" t="s">
        <v>66</v>
      </c>
      <c r="N3" s="47" t="s">
        <v>67</v>
      </c>
      <c r="O3" s="47" t="s">
        <v>68</v>
      </c>
      <c r="P3" s="47" t="s">
        <v>69</v>
      </c>
      <c r="Q3" s="47" t="s">
        <v>70</v>
      </c>
      <c r="R3" s="47" t="s">
        <v>71</v>
      </c>
      <c r="S3" s="47" t="s">
        <v>72</v>
      </c>
      <c r="T3" s="47" t="s">
        <v>73</v>
      </c>
      <c r="U3" s="48" t="s">
        <v>74</v>
      </c>
    </row>
    <row r="4" spans="1:23" x14ac:dyDescent="0.35">
      <c r="A4" s="63" t="s">
        <v>75</v>
      </c>
      <c r="B4" s="6">
        <v>28</v>
      </c>
      <c r="C4" s="6">
        <v>194</v>
      </c>
      <c r="D4" s="6">
        <v>439</v>
      </c>
      <c r="E4" s="6">
        <v>845</v>
      </c>
      <c r="F4" s="6">
        <v>413</v>
      </c>
      <c r="G4" s="6">
        <v>561</v>
      </c>
      <c r="H4" s="6">
        <v>481</v>
      </c>
      <c r="I4" s="6">
        <v>507</v>
      </c>
      <c r="J4" s="6">
        <v>498</v>
      </c>
      <c r="K4" s="6">
        <v>478</v>
      </c>
      <c r="L4" s="6">
        <v>387</v>
      </c>
      <c r="M4" s="6">
        <v>439</v>
      </c>
      <c r="N4" s="6">
        <v>474</v>
      </c>
      <c r="O4" s="6">
        <v>461</v>
      </c>
      <c r="P4" s="6">
        <v>435</v>
      </c>
      <c r="Q4" s="6">
        <v>494</v>
      </c>
      <c r="R4" s="6">
        <v>532</v>
      </c>
      <c r="S4" s="6">
        <v>502</v>
      </c>
      <c r="T4" s="6">
        <v>361</v>
      </c>
      <c r="U4" s="80">
        <v>211</v>
      </c>
    </row>
    <row r="5" spans="1:23" x14ac:dyDescent="0.35">
      <c r="A5" s="63" t="s">
        <v>76</v>
      </c>
      <c r="B5" s="6">
        <v>2</v>
      </c>
      <c r="C5" s="6">
        <v>241</v>
      </c>
      <c r="D5" s="6">
        <v>727</v>
      </c>
      <c r="E5" s="6">
        <v>1522</v>
      </c>
      <c r="F5" s="6">
        <v>695</v>
      </c>
      <c r="G5" s="6">
        <v>828</v>
      </c>
      <c r="H5" s="6">
        <v>1013</v>
      </c>
      <c r="I5" s="6">
        <v>954</v>
      </c>
      <c r="J5" s="6">
        <v>1024</v>
      </c>
      <c r="K5" s="6">
        <v>1074</v>
      </c>
      <c r="L5" s="6">
        <v>1118</v>
      </c>
      <c r="M5" s="6">
        <v>1246</v>
      </c>
      <c r="N5" s="6">
        <v>1245</v>
      </c>
      <c r="O5" s="6">
        <v>965</v>
      </c>
      <c r="P5" s="6">
        <v>619</v>
      </c>
      <c r="Q5" s="6">
        <v>489</v>
      </c>
      <c r="R5" s="6">
        <v>352</v>
      </c>
      <c r="S5" s="6">
        <v>191</v>
      </c>
      <c r="T5" s="6">
        <v>63</v>
      </c>
      <c r="U5" s="80">
        <v>33</v>
      </c>
    </row>
    <row r="6" spans="1:23" x14ac:dyDescent="0.35">
      <c r="A6" s="63" t="s">
        <v>77</v>
      </c>
      <c r="B6" s="6">
        <v>23</v>
      </c>
      <c r="C6" s="6">
        <v>117</v>
      </c>
      <c r="D6" s="6">
        <v>168</v>
      </c>
      <c r="E6" s="6">
        <v>131</v>
      </c>
      <c r="F6" s="6">
        <v>879</v>
      </c>
      <c r="G6" s="6">
        <v>1147</v>
      </c>
      <c r="H6" s="6">
        <v>971</v>
      </c>
      <c r="I6" s="6">
        <v>937</v>
      </c>
      <c r="J6" s="6">
        <v>702</v>
      </c>
      <c r="K6" s="6">
        <v>694</v>
      </c>
      <c r="L6" s="6">
        <v>562</v>
      </c>
      <c r="M6" s="6">
        <v>664</v>
      </c>
      <c r="N6" s="6">
        <v>697</v>
      </c>
      <c r="O6" s="6">
        <v>622</v>
      </c>
      <c r="P6" s="6">
        <v>610</v>
      </c>
      <c r="Q6" s="6">
        <v>713</v>
      </c>
      <c r="R6" s="6">
        <v>901</v>
      </c>
      <c r="S6" s="6">
        <v>819</v>
      </c>
      <c r="T6" s="6">
        <v>631</v>
      </c>
      <c r="U6" s="80">
        <v>303</v>
      </c>
    </row>
    <row r="7" spans="1:23" x14ac:dyDescent="0.35">
      <c r="A7" s="63" t="s">
        <v>78</v>
      </c>
      <c r="B7" s="6">
        <v>13</v>
      </c>
      <c r="C7" s="6">
        <v>67</v>
      </c>
      <c r="D7" s="6">
        <v>316</v>
      </c>
      <c r="E7" s="6">
        <v>677</v>
      </c>
      <c r="F7" s="6">
        <v>1322</v>
      </c>
      <c r="G7" s="6">
        <v>1562</v>
      </c>
      <c r="H7" s="6">
        <v>1453</v>
      </c>
      <c r="I7" s="6">
        <v>1492</v>
      </c>
      <c r="J7" s="6">
        <v>1270</v>
      </c>
      <c r="K7" s="6">
        <v>1130</v>
      </c>
      <c r="L7" s="6">
        <v>1062</v>
      </c>
      <c r="M7" s="6">
        <v>1302</v>
      </c>
      <c r="N7" s="6">
        <v>1350</v>
      </c>
      <c r="O7" s="6">
        <v>977</v>
      </c>
      <c r="P7" s="6">
        <v>625</v>
      </c>
      <c r="Q7" s="6">
        <v>563</v>
      </c>
      <c r="R7" s="6">
        <v>478</v>
      </c>
      <c r="S7" s="6">
        <v>304</v>
      </c>
      <c r="T7" s="6">
        <v>256</v>
      </c>
      <c r="U7" s="80">
        <v>116</v>
      </c>
    </row>
    <row r="8" spans="1:23" x14ac:dyDescent="0.35">
      <c r="A8" s="63" t="s">
        <v>79</v>
      </c>
      <c r="B8" s="6">
        <v>2846</v>
      </c>
      <c r="C8" s="6">
        <v>8886</v>
      </c>
      <c r="D8" s="6">
        <v>10161</v>
      </c>
      <c r="E8" s="6">
        <v>8730</v>
      </c>
      <c r="F8" s="6">
        <v>3813</v>
      </c>
      <c r="G8" s="6">
        <v>5838</v>
      </c>
      <c r="H8" s="6">
        <v>6401</v>
      </c>
      <c r="I8" s="6">
        <v>7554</v>
      </c>
      <c r="J8" s="6">
        <v>7756</v>
      </c>
      <c r="K8" s="6">
        <v>8607</v>
      </c>
      <c r="L8" s="6">
        <v>9622</v>
      </c>
      <c r="M8" s="6">
        <v>14238</v>
      </c>
      <c r="N8" s="6">
        <v>19127</v>
      </c>
      <c r="O8" s="6">
        <v>22592</v>
      </c>
      <c r="P8" s="6">
        <v>26692</v>
      </c>
      <c r="Q8" s="6">
        <v>38517</v>
      </c>
      <c r="R8" s="6">
        <v>56992</v>
      </c>
      <c r="S8" s="6">
        <v>67906</v>
      </c>
      <c r="T8" s="6">
        <v>76912</v>
      </c>
      <c r="U8" s="80">
        <v>72925</v>
      </c>
      <c r="W8" s="32"/>
    </row>
    <row r="9" spans="1:23" x14ac:dyDescent="0.35">
      <c r="A9" s="63" t="s">
        <v>80</v>
      </c>
      <c r="B9" s="6">
        <v>754</v>
      </c>
      <c r="C9" s="6">
        <v>6672</v>
      </c>
      <c r="D9" s="6">
        <v>5707</v>
      </c>
      <c r="E9" s="6">
        <v>4456</v>
      </c>
      <c r="F9" s="6">
        <v>4461</v>
      </c>
      <c r="G9" s="6">
        <v>6332</v>
      </c>
      <c r="H9" s="6">
        <v>6524</v>
      </c>
      <c r="I9" s="6">
        <v>6698</v>
      </c>
      <c r="J9" s="6">
        <v>5751</v>
      </c>
      <c r="K9" s="6">
        <v>5446</v>
      </c>
      <c r="L9" s="6">
        <v>4581</v>
      </c>
      <c r="M9" s="6">
        <v>4919</v>
      </c>
      <c r="N9" s="6">
        <v>4607</v>
      </c>
      <c r="O9" s="6">
        <v>3899</v>
      </c>
      <c r="P9" s="6">
        <v>2970</v>
      </c>
      <c r="Q9" s="6">
        <v>2717</v>
      </c>
      <c r="R9" s="6">
        <v>2849</v>
      </c>
      <c r="S9" s="6">
        <v>2273</v>
      </c>
      <c r="T9" s="6">
        <v>2008</v>
      </c>
      <c r="U9" s="80">
        <v>1628</v>
      </c>
    </row>
    <row r="10" spans="1:23" x14ac:dyDescent="0.35">
      <c r="A10" s="63" t="s">
        <v>81</v>
      </c>
      <c r="B10" s="6">
        <v>219</v>
      </c>
      <c r="C10" s="6">
        <v>994</v>
      </c>
      <c r="D10" s="6">
        <v>1466</v>
      </c>
      <c r="E10" s="6">
        <v>2055</v>
      </c>
      <c r="F10" s="6">
        <v>1443</v>
      </c>
      <c r="G10" s="6">
        <v>2088</v>
      </c>
      <c r="H10" s="6">
        <v>2361</v>
      </c>
      <c r="I10" s="6">
        <v>2167</v>
      </c>
      <c r="J10" s="6">
        <v>1821</v>
      </c>
      <c r="K10" s="6">
        <v>1752</v>
      </c>
      <c r="L10" s="6">
        <v>1562</v>
      </c>
      <c r="M10" s="6">
        <v>1828</v>
      </c>
      <c r="N10" s="6">
        <v>1881</v>
      </c>
      <c r="O10" s="6">
        <v>1561</v>
      </c>
      <c r="P10" s="6">
        <v>1232</v>
      </c>
      <c r="Q10" s="6">
        <v>1120</v>
      </c>
      <c r="R10" s="6">
        <v>1193</v>
      </c>
      <c r="S10" s="6">
        <v>740</v>
      </c>
      <c r="T10" s="6">
        <v>509</v>
      </c>
      <c r="U10" s="80">
        <v>303</v>
      </c>
    </row>
    <row r="11" spans="1:23" x14ac:dyDescent="0.35">
      <c r="A11" s="63" t="s">
        <v>82</v>
      </c>
      <c r="B11" s="6">
        <v>24</v>
      </c>
      <c r="C11" s="6">
        <v>78</v>
      </c>
      <c r="D11" s="6">
        <v>25</v>
      </c>
      <c r="E11" s="6">
        <v>17</v>
      </c>
      <c r="F11" s="6">
        <v>18</v>
      </c>
      <c r="G11" s="6">
        <v>9</v>
      </c>
      <c r="H11" s="6">
        <v>7</v>
      </c>
      <c r="I11" s="6">
        <v>9</v>
      </c>
      <c r="J11" s="6">
        <v>7</v>
      </c>
      <c r="K11" s="6">
        <v>11</v>
      </c>
      <c r="L11" s="6">
        <v>13</v>
      </c>
      <c r="M11" s="6">
        <v>7</v>
      </c>
      <c r="N11" s="6">
        <v>9</v>
      </c>
      <c r="O11" s="6">
        <v>18</v>
      </c>
      <c r="P11" s="6">
        <v>14</v>
      </c>
      <c r="Q11" s="6">
        <v>10</v>
      </c>
      <c r="R11" s="6">
        <v>18</v>
      </c>
      <c r="S11" s="6">
        <v>5</v>
      </c>
      <c r="T11" s="6">
        <v>7</v>
      </c>
      <c r="U11" s="80">
        <v>5</v>
      </c>
    </row>
    <row r="12" spans="1:23" x14ac:dyDescent="0.35">
      <c r="A12" s="63" t="s">
        <v>83</v>
      </c>
      <c r="B12" s="6">
        <v>342</v>
      </c>
      <c r="C12" s="6">
        <v>228</v>
      </c>
      <c r="D12" s="6">
        <v>101</v>
      </c>
      <c r="E12" s="6">
        <v>88</v>
      </c>
      <c r="F12" s="6">
        <v>106</v>
      </c>
      <c r="G12" s="6">
        <v>116</v>
      </c>
      <c r="H12" s="6">
        <v>127</v>
      </c>
      <c r="I12" s="6">
        <v>186</v>
      </c>
      <c r="J12" s="6">
        <v>211</v>
      </c>
      <c r="K12" s="6">
        <v>232</v>
      </c>
      <c r="L12" s="6">
        <v>267</v>
      </c>
      <c r="M12" s="6">
        <v>445</v>
      </c>
      <c r="N12" s="6">
        <v>528</v>
      </c>
      <c r="O12" s="6">
        <v>702</v>
      </c>
      <c r="P12" s="6">
        <v>901</v>
      </c>
      <c r="Q12" s="6">
        <v>1219</v>
      </c>
      <c r="R12" s="6">
        <v>1608</v>
      </c>
      <c r="S12" s="6">
        <v>1735</v>
      </c>
      <c r="T12" s="6">
        <v>1756</v>
      </c>
      <c r="U12" s="80">
        <v>1633</v>
      </c>
    </row>
    <row r="13" spans="1:23" x14ac:dyDescent="0.35">
      <c r="A13" s="63" t="s">
        <v>84</v>
      </c>
      <c r="B13" s="6">
        <v>6</v>
      </c>
      <c r="C13" s="6">
        <v>14</v>
      </c>
      <c r="D13" s="6">
        <v>9</v>
      </c>
      <c r="E13" s="6">
        <v>14</v>
      </c>
      <c r="F13" s="6">
        <v>31</v>
      </c>
      <c r="G13" s="6">
        <v>44</v>
      </c>
      <c r="H13" s="6">
        <v>59</v>
      </c>
      <c r="I13" s="6">
        <v>45</v>
      </c>
      <c r="J13" s="6">
        <v>58</v>
      </c>
      <c r="K13" s="6">
        <v>45</v>
      </c>
      <c r="L13" s="6">
        <v>31</v>
      </c>
      <c r="M13" s="6">
        <v>36</v>
      </c>
      <c r="N13" s="6">
        <v>39</v>
      </c>
      <c r="O13" s="6">
        <v>32</v>
      </c>
      <c r="P13" s="6">
        <v>23</v>
      </c>
      <c r="Q13" s="6">
        <v>30</v>
      </c>
      <c r="R13" s="6">
        <v>20</v>
      </c>
      <c r="S13" s="6">
        <v>14</v>
      </c>
      <c r="T13" s="6">
        <v>11</v>
      </c>
      <c r="U13" s="80">
        <v>10</v>
      </c>
    </row>
    <row r="14" spans="1:23" x14ac:dyDescent="0.35">
      <c r="A14" s="63" t="s">
        <v>85</v>
      </c>
      <c r="B14" s="6">
        <v>10</v>
      </c>
      <c r="C14" s="6">
        <v>72</v>
      </c>
      <c r="D14" s="6">
        <v>50</v>
      </c>
      <c r="E14" s="6">
        <v>89</v>
      </c>
      <c r="F14" s="6">
        <v>50</v>
      </c>
      <c r="G14" s="6">
        <v>69</v>
      </c>
      <c r="H14" s="6">
        <v>80</v>
      </c>
      <c r="I14" s="6">
        <v>100</v>
      </c>
      <c r="J14" s="6">
        <v>106</v>
      </c>
      <c r="K14" s="6">
        <v>107</v>
      </c>
      <c r="L14" s="6">
        <v>81</v>
      </c>
      <c r="M14" s="6">
        <v>123</v>
      </c>
      <c r="N14" s="6">
        <v>114</v>
      </c>
      <c r="O14" s="6">
        <v>105</v>
      </c>
      <c r="P14" s="6">
        <v>83</v>
      </c>
      <c r="Q14" s="6">
        <v>71</v>
      </c>
      <c r="R14" s="6">
        <v>65</v>
      </c>
      <c r="S14" s="6">
        <v>53</v>
      </c>
      <c r="T14" s="6">
        <v>42</v>
      </c>
      <c r="U14" s="80">
        <v>38</v>
      </c>
    </row>
    <row r="15" spans="1:23" x14ac:dyDescent="0.35">
      <c r="A15" s="63" t="s">
        <v>86</v>
      </c>
      <c r="B15" s="6">
        <v>533</v>
      </c>
      <c r="C15" s="6">
        <v>1886</v>
      </c>
      <c r="D15" s="6">
        <v>429</v>
      </c>
      <c r="E15" s="6">
        <v>332</v>
      </c>
      <c r="F15" s="6">
        <v>157</v>
      </c>
      <c r="G15" s="6">
        <v>206</v>
      </c>
      <c r="H15" s="6">
        <v>219</v>
      </c>
      <c r="I15" s="6">
        <v>224</v>
      </c>
      <c r="J15" s="6">
        <v>216</v>
      </c>
      <c r="K15" s="6">
        <v>238</v>
      </c>
      <c r="L15" s="6">
        <v>226</v>
      </c>
      <c r="M15" s="6">
        <v>278</v>
      </c>
      <c r="N15" s="6">
        <v>241</v>
      </c>
      <c r="O15" s="6">
        <v>261</v>
      </c>
      <c r="P15" s="6">
        <v>242</v>
      </c>
      <c r="Q15" s="6">
        <v>228</v>
      </c>
      <c r="R15" s="6">
        <v>306</v>
      </c>
      <c r="S15" s="6">
        <v>274</v>
      </c>
      <c r="T15" s="6">
        <v>253</v>
      </c>
      <c r="U15" s="80">
        <v>197</v>
      </c>
    </row>
    <row r="16" spans="1:23" x14ac:dyDescent="0.35">
      <c r="A16" s="63" t="s">
        <v>87</v>
      </c>
      <c r="B16" s="6">
        <v>8</v>
      </c>
      <c r="C16" s="6">
        <v>21</v>
      </c>
      <c r="D16" s="6">
        <v>33</v>
      </c>
      <c r="E16" s="6">
        <v>33</v>
      </c>
      <c r="F16" s="6">
        <v>21</v>
      </c>
      <c r="G16" s="6">
        <v>32</v>
      </c>
      <c r="H16" s="6">
        <v>42</v>
      </c>
      <c r="I16" s="6">
        <v>48</v>
      </c>
      <c r="J16" s="6">
        <v>55</v>
      </c>
      <c r="K16" s="6">
        <v>67</v>
      </c>
      <c r="L16" s="6">
        <v>75</v>
      </c>
      <c r="M16" s="6">
        <v>77</v>
      </c>
      <c r="N16" s="6">
        <v>98</v>
      </c>
      <c r="O16" s="6">
        <v>78</v>
      </c>
      <c r="P16" s="6">
        <v>79</v>
      </c>
      <c r="Q16" s="6">
        <v>51</v>
      </c>
      <c r="R16" s="6">
        <v>46</v>
      </c>
      <c r="S16" s="6">
        <v>33</v>
      </c>
      <c r="T16" s="6">
        <v>17</v>
      </c>
      <c r="U16" s="80">
        <v>8</v>
      </c>
    </row>
    <row r="17" spans="1:21" x14ac:dyDescent="0.35">
      <c r="A17" s="63" t="s">
        <v>88</v>
      </c>
      <c r="B17" s="6">
        <v>32</v>
      </c>
      <c r="C17" s="6">
        <v>18</v>
      </c>
      <c r="D17" s="6">
        <v>22</v>
      </c>
      <c r="E17" s="6">
        <v>35</v>
      </c>
      <c r="F17" s="6">
        <v>12</v>
      </c>
      <c r="G17" s="6">
        <v>38</v>
      </c>
      <c r="H17" s="6">
        <v>40</v>
      </c>
      <c r="I17" s="6">
        <v>35</v>
      </c>
      <c r="J17" s="6">
        <v>42</v>
      </c>
      <c r="K17" s="6">
        <v>45</v>
      </c>
      <c r="L17" s="6">
        <v>51</v>
      </c>
      <c r="M17" s="6">
        <v>73</v>
      </c>
      <c r="N17" s="6">
        <v>99</v>
      </c>
      <c r="O17" s="6">
        <v>103</v>
      </c>
      <c r="P17" s="6">
        <v>101</v>
      </c>
      <c r="Q17" s="6">
        <v>125</v>
      </c>
      <c r="R17" s="6">
        <v>150</v>
      </c>
      <c r="S17" s="6">
        <v>199</v>
      </c>
      <c r="T17" s="6">
        <v>253</v>
      </c>
      <c r="U17" s="80">
        <v>254</v>
      </c>
    </row>
    <row r="18" spans="1:21" x14ac:dyDescent="0.35">
      <c r="A18" s="63" t="s">
        <v>89</v>
      </c>
      <c r="B18" s="6">
        <v>358</v>
      </c>
      <c r="C18" s="6">
        <v>1598</v>
      </c>
      <c r="D18" s="6">
        <v>424</v>
      </c>
      <c r="E18" s="6">
        <v>658</v>
      </c>
      <c r="F18" s="6">
        <v>970</v>
      </c>
      <c r="G18" s="6">
        <v>1294</v>
      </c>
      <c r="H18" s="6">
        <v>1376</v>
      </c>
      <c r="I18" s="6">
        <v>1509</v>
      </c>
      <c r="J18" s="6">
        <v>1499</v>
      </c>
      <c r="K18" s="6">
        <v>1513</v>
      </c>
      <c r="L18" s="6">
        <v>1303</v>
      </c>
      <c r="M18" s="6">
        <v>1387</v>
      </c>
      <c r="N18" s="6">
        <v>1354</v>
      </c>
      <c r="O18" s="6">
        <v>1227</v>
      </c>
      <c r="P18" s="6">
        <v>1098</v>
      </c>
      <c r="Q18" s="6">
        <v>1209</v>
      </c>
      <c r="R18" s="6">
        <v>1312</v>
      </c>
      <c r="S18" s="6">
        <v>1152</v>
      </c>
      <c r="T18" s="6">
        <v>996</v>
      </c>
      <c r="U18" s="80">
        <v>651</v>
      </c>
    </row>
    <row r="19" spans="1:21" x14ac:dyDescent="0.35">
      <c r="A19" s="63" t="s">
        <v>90</v>
      </c>
      <c r="B19" s="6">
        <v>39</v>
      </c>
      <c r="C19" s="6">
        <v>90</v>
      </c>
      <c r="D19" s="6">
        <v>204</v>
      </c>
      <c r="E19" s="6">
        <v>671</v>
      </c>
      <c r="F19" s="6">
        <v>807</v>
      </c>
      <c r="G19" s="6">
        <v>1167</v>
      </c>
      <c r="H19" s="6">
        <v>1460</v>
      </c>
      <c r="I19" s="6">
        <v>1491</v>
      </c>
      <c r="J19" s="6">
        <v>1481</v>
      </c>
      <c r="K19" s="6">
        <v>1308</v>
      </c>
      <c r="L19" s="6">
        <v>1164</v>
      </c>
      <c r="M19" s="6">
        <v>1219</v>
      </c>
      <c r="N19" s="6">
        <v>1052</v>
      </c>
      <c r="O19" s="6">
        <v>948</v>
      </c>
      <c r="P19" s="6">
        <v>750</v>
      </c>
      <c r="Q19" s="6">
        <v>783</v>
      </c>
      <c r="R19" s="6">
        <v>830</v>
      </c>
      <c r="S19" s="6">
        <v>679</v>
      </c>
      <c r="T19" s="6">
        <v>561</v>
      </c>
      <c r="U19" s="80">
        <v>315</v>
      </c>
    </row>
    <row r="20" spans="1:21" x14ac:dyDescent="0.35">
      <c r="A20" s="63" t="s">
        <v>91</v>
      </c>
      <c r="B20" s="13">
        <v>1795</v>
      </c>
      <c r="C20" s="6">
        <v>2459</v>
      </c>
      <c r="D20" s="6">
        <v>1614</v>
      </c>
      <c r="E20" s="6">
        <v>1506</v>
      </c>
      <c r="F20" s="6">
        <v>1127</v>
      </c>
      <c r="G20" s="6">
        <v>1745</v>
      </c>
      <c r="H20" s="6">
        <v>1926</v>
      </c>
      <c r="I20" s="6">
        <v>2155</v>
      </c>
      <c r="J20" s="6">
        <v>2194</v>
      </c>
      <c r="K20" s="6">
        <v>2287</v>
      </c>
      <c r="L20" s="6">
        <v>2274</v>
      </c>
      <c r="M20" s="6">
        <v>2845</v>
      </c>
      <c r="N20" s="6">
        <v>3192</v>
      </c>
      <c r="O20" s="6">
        <v>3513</v>
      </c>
      <c r="P20" s="6">
        <v>3598</v>
      </c>
      <c r="Q20" s="6">
        <v>4545</v>
      </c>
      <c r="R20" s="6">
        <v>5974</v>
      </c>
      <c r="S20" s="6">
        <v>6413</v>
      </c>
      <c r="T20" s="6">
        <v>6720</v>
      </c>
      <c r="U20" s="80">
        <v>6085</v>
      </c>
    </row>
    <row r="21" spans="1:21" ht="15" thickBot="1" x14ac:dyDescent="0.4">
      <c r="A21" s="66" t="s">
        <v>49</v>
      </c>
      <c r="B21" s="14">
        <v>0</v>
      </c>
      <c r="C21" s="15">
        <v>133</v>
      </c>
      <c r="D21" s="15">
        <v>248</v>
      </c>
      <c r="E21" s="15">
        <v>354</v>
      </c>
      <c r="F21" s="15">
        <v>512</v>
      </c>
      <c r="G21" s="15">
        <v>858</v>
      </c>
      <c r="H21" s="15">
        <v>1298</v>
      </c>
      <c r="I21" s="15">
        <v>1435</v>
      </c>
      <c r="J21" s="15">
        <v>1271</v>
      </c>
      <c r="K21" s="15">
        <v>1498</v>
      </c>
      <c r="L21" s="15">
        <v>1507</v>
      </c>
      <c r="M21" s="15">
        <v>2122</v>
      </c>
      <c r="N21" s="15">
        <v>2121</v>
      </c>
      <c r="O21" s="15">
        <v>1998</v>
      </c>
      <c r="P21" s="15">
        <v>1672</v>
      </c>
      <c r="Q21" s="15">
        <v>1367</v>
      </c>
      <c r="R21" s="15">
        <v>1248</v>
      </c>
      <c r="S21" s="15">
        <v>692</v>
      </c>
      <c r="T21" s="15">
        <v>433</v>
      </c>
      <c r="U21" s="81">
        <v>237</v>
      </c>
    </row>
    <row r="22" spans="1:21" ht="15" thickTop="1" x14ac:dyDescent="0.35">
      <c r="A22" s="56" t="s">
        <v>92</v>
      </c>
      <c r="B22" s="7">
        <v>7032</v>
      </c>
      <c r="C22" s="7">
        <v>23768</v>
      </c>
      <c r="D22" s="7">
        <v>22143</v>
      </c>
      <c r="E22" s="7">
        <v>22213</v>
      </c>
      <c r="F22" s="7">
        <v>16837</v>
      </c>
      <c r="G22" s="7">
        <v>23934</v>
      </c>
      <c r="H22" s="7">
        <v>25838</v>
      </c>
      <c r="I22" s="7">
        <v>27546</v>
      </c>
      <c r="J22" s="7">
        <v>25962</v>
      </c>
      <c r="K22" s="7">
        <v>26532</v>
      </c>
      <c r="L22" s="7">
        <v>25886</v>
      </c>
      <c r="M22" s="7">
        <v>33248</v>
      </c>
      <c r="N22" s="7">
        <v>38228</v>
      </c>
      <c r="O22" s="7">
        <v>40062</v>
      </c>
      <c r="P22" s="7">
        <v>41744</v>
      </c>
      <c r="Q22" s="7">
        <v>54251</v>
      </c>
      <c r="R22" s="7">
        <v>74874</v>
      </c>
      <c r="S22" s="7">
        <v>83984</v>
      </c>
      <c r="T22" s="7">
        <v>91789</v>
      </c>
      <c r="U22" s="8">
        <v>84952</v>
      </c>
    </row>
    <row r="23" spans="1:21" x14ac:dyDescent="0.35">
      <c r="A23" s="11"/>
      <c r="B23" s="6"/>
      <c r="C23" s="6"/>
      <c r="D23" s="6"/>
      <c r="E23" s="6"/>
      <c r="F23" s="6"/>
      <c r="G23" s="6"/>
      <c r="H23" s="6"/>
      <c r="I23" s="6"/>
      <c r="J23" s="6"/>
      <c r="K23" s="6"/>
      <c r="L23" s="6"/>
      <c r="M23" s="6"/>
      <c r="N23" s="6"/>
      <c r="O23" s="6"/>
      <c r="P23" s="6"/>
      <c r="Q23" s="6"/>
      <c r="R23" s="6"/>
      <c r="S23" s="6"/>
      <c r="T23" s="6"/>
      <c r="U23" s="6"/>
    </row>
    <row r="24" spans="1:21" x14ac:dyDescent="0.35">
      <c r="A24" s="11" t="s">
        <v>209</v>
      </c>
      <c r="B24" s="133" t="s">
        <v>205</v>
      </c>
      <c r="C24" s="6"/>
      <c r="D24" s="6"/>
      <c r="E24" s="6"/>
      <c r="F24" s="6"/>
      <c r="G24" s="6"/>
      <c r="H24" s="6"/>
      <c r="I24" s="6"/>
      <c r="J24" s="6"/>
      <c r="K24" s="6"/>
      <c r="L24" s="6"/>
      <c r="M24" s="6"/>
      <c r="N24" s="6"/>
      <c r="O24" s="6"/>
      <c r="P24" s="6"/>
      <c r="Q24" s="6"/>
      <c r="R24" s="6"/>
      <c r="S24" s="6"/>
      <c r="T24" s="6"/>
      <c r="U24" s="6"/>
    </row>
    <row r="25" spans="1:21" x14ac:dyDescent="0.35">
      <c r="A25" s="11"/>
      <c r="B25" s="6"/>
      <c r="C25" s="6"/>
      <c r="D25" s="6"/>
      <c r="E25" s="6"/>
      <c r="F25" s="6"/>
      <c r="G25" s="6"/>
      <c r="H25" s="6"/>
      <c r="I25" s="6"/>
      <c r="J25" s="6"/>
      <c r="K25" s="6"/>
      <c r="L25" s="6"/>
      <c r="M25" s="6"/>
      <c r="N25" s="6"/>
      <c r="O25" s="6"/>
      <c r="P25" s="6"/>
      <c r="Q25" s="6"/>
      <c r="R25" s="6"/>
      <c r="S25" s="6"/>
      <c r="T25" s="6"/>
      <c r="U25" s="6"/>
    </row>
    <row r="26" spans="1:21" x14ac:dyDescent="0.35">
      <c r="A26" s="11" t="s">
        <v>121</v>
      </c>
      <c r="B26" s="6"/>
      <c r="C26" s="6"/>
      <c r="D26" s="6"/>
      <c r="E26" s="6"/>
      <c r="F26" s="6"/>
      <c r="G26" s="6"/>
      <c r="H26" s="6"/>
      <c r="I26" s="6"/>
      <c r="J26" s="6"/>
      <c r="K26" s="6"/>
      <c r="L26" s="6"/>
      <c r="M26" s="6"/>
      <c r="N26" s="6"/>
      <c r="O26" s="6"/>
      <c r="P26" s="6"/>
      <c r="Q26" s="6"/>
      <c r="R26" s="6"/>
      <c r="S26" s="6"/>
      <c r="T26" s="6"/>
      <c r="U26" s="6"/>
    </row>
    <row r="27" spans="1:21" x14ac:dyDescent="0.35">
      <c r="B27" s="2"/>
      <c r="C27" s="2"/>
      <c r="D27" s="2"/>
      <c r="E27" s="2"/>
      <c r="F27" s="2"/>
      <c r="G27" s="2"/>
      <c r="H27" s="2"/>
      <c r="I27" s="2"/>
      <c r="J27" s="2"/>
      <c r="K27" s="2"/>
      <c r="L27" s="2"/>
      <c r="M27" s="2"/>
      <c r="N27" s="2"/>
      <c r="O27" s="2"/>
      <c r="P27" s="2"/>
      <c r="Q27" s="2"/>
      <c r="R27" s="2"/>
      <c r="S27" s="2"/>
      <c r="T27" s="2"/>
      <c r="U27" s="2"/>
    </row>
    <row r="28" spans="1:21" x14ac:dyDescent="0.35">
      <c r="A28" s="77" t="s">
        <v>52</v>
      </c>
      <c r="B28" s="47" t="s">
        <v>55</v>
      </c>
      <c r="C28" s="47" t="s">
        <v>56</v>
      </c>
      <c r="D28" s="47" t="s">
        <v>57</v>
      </c>
      <c r="E28" s="47" t="s">
        <v>58</v>
      </c>
      <c r="F28" s="47" t="s">
        <v>59</v>
      </c>
      <c r="G28" s="47" t="s">
        <v>60</v>
      </c>
      <c r="H28" s="47" t="s">
        <v>61</v>
      </c>
      <c r="I28" s="47" t="s">
        <v>62</v>
      </c>
      <c r="J28" s="47" t="s">
        <v>63</v>
      </c>
      <c r="K28" s="47" t="s">
        <v>64</v>
      </c>
      <c r="L28" s="47" t="s">
        <v>65</v>
      </c>
      <c r="M28" s="47" t="s">
        <v>66</v>
      </c>
      <c r="N28" s="47" t="s">
        <v>67</v>
      </c>
      <c r="O28" s="47" t="s">
        <v>68</v>
      </c>
      <c r="P28" s="47" t="s">
        <v>69</v>
      </c>
      <c r="Q28" s="47" t="s">
        <v>70</v>
      </c>
      <c r="R28" s="47" t="s">
        <v>71</v>
      </c>
      <c r="S28" s="47" t="s">
        <v>72</v>
      </c>
      <c r="T28" s="47" t="s">
        <v>73</v>
      </c>
      <c r="U28" s="48" t="s">
        <v>74</v>
      </c>
    </row>
    <row r="29" spans="1:21" x14ac:dyDescent="0.35">
      <c r="A29" s="78" t="s">
        <v>53</v>
      </c>
      <c r="B29" s="16">
        <v>694286</v>
      </c>
      <c r="C29" s="17">
        <v>2885284</v>
      </c>
      <c r="D29" s="17">
        <v>3920484</v>
      </c>
      <c r="E29" s="17">
        <v>4115541</v>
      </c>
      <c r="F29" s="17">
        <v>3890998</v>
      </c>
      <c r="G29" s="17">
        <v>4067664</v>
      </c>
      <c r="H29" s="17">
        <v>4360289</v>
      </c>
      <c r="I29" s="17">
        <v>4673506</v>
      </c>
      <c r="J29" s="17">
        <v>4529387</v>
      </c>
      <c r="K29" s="17">
        <v>4329572</v>
      </c>
      <c r="L29" s="17">
        <v>4100792</v>
      </c>
      <c r="M29" s="17">
        <v>4597548</v>
      </c>
      <c r="N29" s="17">
        <v>4616735</v>
      </c>
      <c r="O29" s="17">
        <v>4077744</v>
      </c>
      <c r="P29" s="17">
        <v>3419820</v>
      </c>
      <c r="Q29" s="17">
        <v>3195725</v>
      </c>
      <c r="R29" s="17">
        <v>2721800</v>
      </c>
      <c r="S29" s="17">
        <v>1716629</v>
      </c>
      <c r="T29" s="17">
        <v>1072573</v>
      </c>
      <c r="U29" s="79">
        <v>609904</v>
      </c>
    </row>
    <row r="31" spans="1:21" x14ac:dyDescent="0.35">
      <c r="A31" s="3" t="s">
        <v>209</v>
      </c>
      <c r="B31" s="125" t="s">
        <v>207</v>
      </c>
    </row>
    <row r="33" spans="1:21" x14ac:dyDescent="0.35">
      <c r="A33" s="3" t="s">
        <v>120</v>
      </c>
    </row>
    <row r="35" spans="1:21" x14ac:dyDescent="0.35">
      <c r="A35" s="71" t="s">
        <v>54</v>
      </c>
      <c r="B35" s="47" t="s">
        <v>55</v>
      </c>
      <c r="C35" s="47" t="s">
        <v>56</v>
      </c>
      <c r="D35" s="47" t="s">
        <v>57</v>
      </c>
      <c r="E35" s="47" t="s">
        <v>58</v>
      </c>
      <c r="F35" s="47" t="s">
        <v>59</v>
      </c>
      <c r="G35" s="47" t="s">
        <v>60</v>
      </c>
      <c r="H35" s="47" t="s">
        <v>61</v>
      </c>
      <c r="I35" s="47" t="s">
        <v>62</v>
      </c>
      <c r="J35" s="47" t="s">
        <v>63</v>
      </c>
      <c r="K35" s="47" t="s">
        <v>64</v>
      </c>
      <c r="L35" s="47" t="s">
        <v>65</v>
      </c>
      <c r="M35" s="47" t="s">
        <v>66</v>
      </c>
      <c r="N35" s="47" t="s">
        <v>67</v>
      </c>
      <c r="O35" s="47" t="s">
        <v>68</v>
      </c>
      <c r="P35" s="47" t="s">
        <v>69</v>
      </c>
      <c r="Q35" s="47" t="s">
        <v>70</v>
      </c>
      <c r="R35" s="47" t="s">
        <v>71</v>
      </c>
      <c r="S35" s="47" t="s">
        <v>72</v>
      </c>
      <c r="T35" s="47" t="s">
        <v>73</v>
      </c>
      <c r="U35" s="48" t="s">
        <v>74</v>
      </c>
    </row>
    <row r="36" spans="1:21" x14ac:dyDescent="0.35">
      <c r="A36" s="63" t="s">
        <v>75</v>
      </c>
      <c r="B36" s="18">
        <f>100000*(B4/B$29)</f>
        <v>4.0329201510616661</v>
      </c>
      <c r="C36" s="18">
        <f t="shared" ref="C36:U36" si="0">100000*(C4/C$29)</f>
        <v>6.7237748519729781</v>
      </c>
      <c r="D36" s="18">
        <f t="shared" si="0"/>
        <v>11.197597031386941</v>
      </c>
      <c r="E36" s="18">
        <f t="shared" si="0"/>
        <v>20.531930067031283</v>
      </c>
      <c r="F36" s="18">
        <f t="shared" si="0"/>
        <v>10.614243440885861</v>
      </c>
      <c r="G36" s="18">
        <f t="shared" si="0"/>
        <v>13.791699609407267</v>
      </c>
      <c r="H36" s="18">
        <f t="shared" si="0"/>
        <v>11.031378883372179</v>
      </c>
      <c r="I36" s="18">
        <f t="shared" si="0"/>
        <v>10.848386628796455</v>
      </c>
      <c r="J36" s="18">
        <f t="shared" si="0"/>
        <v>10.994865309588251</v>
      </c>
      <c r="K36" s="18">
        <f t="shared" si="0"/>
        <v>11.040352256527896</v>
      </c>
      <c r="L36" s="18">
        <f t="shared" si="0"/>
        <v>9.4372013991443602</v>
      </c>
      <c r="M36" s="18">
        <f t="shared" si="0"/>
        <v>9.5485680628021719</v>
      </c>
      <c r="N36" s="18">
        <f t="shared" si="0"/>
        <v>10.266996048072935</v>
      </c>
      <c r="O36" s="18">
        <f t="shared" si="0"/>
        <v>11.305270757556139</v>
      </c>
      <c r="P36" s="18">
        <f t="shared" si="0"/>
        <v>12.719967717599173</v>
      </c>
      <c r="Q36" s="18">
        <f t="shared" si="0"/>
        <v>15.458151123766907</v>
      </c>
      <c r="R36" s="18">
        <f t="shared" si="0"/>
        <v>19.545888750091851</v>
      </c>
      <c r="S36" s="18">
        <f t="shared" si="0"/>
        <v>29.24336009702737</v>
      </c>
      <c r="T36" s="18">
        <f t="shared" si="0"/>
        <v>33.657382760893661</v>
      </c>
      <c r="U36" s="72">
        <f t="shared" si="0"/>
        <v>34.595608489204857</v>
      </c>
    </row>
    <row r="37" spans="1:21" x14ac:dyDescent="0.35">
      <c r="A37" s="63" t="s">
        <v>76</v>
      </c>
      <c r="B37" s="18">
        <f t="shared" ref="B37:U37" si="1">100000*(B5/B$29)</f>
        <v>0.28806572507583328</v>
      </c>
      <c r="C37" s="18">
        <f t="shared" si="1"/>
        <v>8.3527306150798335</v>
      </c>
      <c r="D37" s="18">
        <f t="shared" si="1"/>
        <v>18.543628796852634</v>
      </c>
      <c r="E37" s="18">
        <f t="shared" si="1"/>
        <v>36.981772262747469</v>
      </c>
      <c r="F37" s="18">
        <f t="shared" si="1"/>
        <v>17.861741383573058</v>
      </c>
      <c r="G37" s="18">
        <f t="shared" si="1"/>
        <v>20.355663594633185</v>
      </c>
      <c r="H37" s="18">
        <f t="shared" si="1"/>
        <v>23.23240500801667</v>
      </c>
      <c r="I37" s="18">
        <f t="shared" si="1"/>
        <v>20.412940520457234</v>
      </c>
      <c r="J37" s="18">
        <f t="shared" si="1"/>
        <v>22.607915817305962</v>
      </c>
      <c r="K37" s="18">
        <f t="shared" si="1"/>
        <v>24.806147120315821</v>
      </c>
      <c r="L37" s="18">
        <f t="shared" si="1"/>
        <v>27.263026264194817</v>
      </c>
      <c r="M37" s="18">
        <f t="shared" si="1"/>
        <v>27.101402747725526</v>
      </c>
      <c r="N37" s="18">
        <f t="shared" si="1"/>
        <v>26.967109873102963</v>
      </c>
      <c r="O37" s="18">
        <f t="shared" si="1"/>
        <v>23.665046162780204</v>
      </c>
      <c r="P37" s="18">
        <f t="shared" si="1"/>
        <v>18.100367855618131</v>
      </c>
      <c r="Q37" s="18">
        <f t="shared" si="1"/>
        <v>15.301692104295581</v>
      </c>
      <c r="R37" s="18">
        <f t="shared" si="1"/>
        <v>12.932618120361527</v>
      </c>
      <c r="S37" s="18">
        <f t="shared" si="1"/>
        <v>11.126457726159817</v>
      </c>
      <c r="T37" s="18">
        <f t="shared" si="1"/>
        <v>5.873726077385875</v>
      </c>
      <c r="U37" s="72">
        <f t="shared" si="1"/>
        <v>5.4106875836197172</v>
      </c>
    </row>
    <row r="38" spans="1:21" x14ac:dyDescent="0.35">
      <c r="A38" s="63" t="s">
        <v>77</v>
      </c>
      <c r="B38" s="18">
        <f t="shared" ref="B38:U38" si="2">100000*(B6/B$29)</f>
        <v>3.312755838372083</v>
      </c>
      <c r="C38" s="18">
        <f t="shared" si="2"/>
        <v>4.0550600911383423</v>
      </c>
      <c r="D38" s="18">
        <f t="shared" si="2"/>
        <v>4.2851851965216543</v>
      </c>
      <c r="E38" s="18">
        <f t="shared" si="2"/>
        <v>3.1830566139421284</v>
      </c>
      <c r="F38" s="18">
        <f t="shared" si="2"/>
        <v>22.590605289439882</v>
      </c>
      <c r="G38" s="18">
        <f t="shared" si="2"/>
        <v>28.198002588217708</v>
      </c>
      <c r="H38" s="18">
        <f t="shared" si="2"/>
        <v>22.269166103439474</v>
      </c>
      <c r="I38" s="18">
        <f t="shared" si="2"/>
        <v>20.049187911602125</v>
      </c>
      <c r="J38" s="18">
        <f t="shared" si="2"/>
        <v>15.498786038817174</v>
      </c>
      <c r="K38" s="18">
        <f t="shared" si="2"/>
        <v>16.02929804608862</v>
      </c>
      <c r="L38" s="18">
        <f t="shared" si="2"/>
        <v>13.704669732090776</v>
      </c>
      <c r="M38" s="18">
        <f t="shared" si="2"/>
        <v>14.442481079044743</v>
      </c>
      <c r="N38" s="18">
        <f t="shared" si="2"/>
        <v>15.09724946309459</v>
      </c>
      <c r="O38" s="18">
        <f t="shared" si="2"/>
        <v>15.253532345336048</v>
      </c>
      <c r="P38" s="18">
        <f t="shared" si="2"/>
        <v>17.83719610973677</v>
      </c>
      <c r="Q38" s="18">
        <f t="shared" si="2"/>
        <v>22.31105617661094</v>
      </c>
      <c r="R38" s="18">
        <f t="shared" si="2"/>
        <v>33.103093541039016</v>
      </c>
      <c r="S38" s="18">
        <f t="shared" si="2"/>
        <v>47.709784700130314</v>
      </c>
      <c r="T38" s="18">
        <f t="shared" si="2"/>
        <v>58.830494521118837</v>
      </c>
      <c r="U38" s="72">
        <f t="shared" si="2"/>
        <v>49.679949631417401</v>
      </c>
    </row>
    <row r="39" spans="1:21" x14ac:dyDescent="0.35">
      <c r="A39" s="63" t="s">
        <v>78</v>
      </c>
      <c r="B39" s="18">
        <f t="shared" ref="B39:U39" si="3">100000*(B7/B$29)</f>
        <v>1.8724272129929165</v>
      </c>
      <c r="C39" s="18">
        <f t="shared" si="3"/>
        <v>2.3221284282587087</v>
      </c>
      <c r="D39" s="18">
        <f t="shared" si="3"/>
        <v>8.0602292982193013</v>
      </c>
      <c r="E39" s="18">
        <f t="shared" si="3"/>
        <v>16.44984219571619</v>
      </c>
      <c r="F39" s="18">
        <f t="shared" si="3"/>
        <v>33.975859149760552</v>
      </c>
      <c r="G39" s="18">
        <f t="shared" si="3"/>
        <v>38.400418520310431</v>
      </c>
      <c r="H39" s="18">
        <f t="shared" si="3"/>
        <v>33.323479246444442</v>
      </c>
      <c r="I39" s="18">
        <f t="shared" si="3"/>
        <v>31.924640730107122</v>
      </c>
      <c r="J39" s="18">
        <f t="shared" si="3"/>
        <v>28.039114343729075</v>
      </c>
      <c r="K39" s="18">
        <f t="shared" si="3"/>
        <v>26.099577510201932</v>
      </c>
      <c r="L39" s="18">
        <f t="shared" si="3"/>
        <v>25.897436397651962</v>
      </c>
      <c r="M39" s="18">
        <f t="shared" si="3"/>
        <v>28.319443320657012</v>
      </c>
      <c r="N39" s="18">
        <f t="shared" si="3"/>
        <v>29.241444440714055</v>
      </c>
      <c r="O39" s="18">
        <f t="shared" si="3"/>
        <v>23.959326529571253</v>
      </c>
      <c r="P39" s="18">
        <f t="shared" si="3"/>
        <v>18.275815686205707</v>
      </c>
      <c r="Q39" s="18">
        <f t="shared" si="3"/>
        <v>17.617285592471195</v>
      </c>
      <c r="R39" s="18">
        <f t="shared" si="3"/>
        <v>17.561907561172752</v>
      </c>
      <c r="S39" s="18">
        <f t="shared" si="3"/>
        <v>17.709126433259602</v>
      </c>
      <c r="T39" s="18">
        <f t="shared" si="3"/>
        <v>23.867839298583874</v>
      </c>
      <c r="U39" s="72">
        <f t="shared" si="3"/>
        <v>19.019386657572337</v>
      </c>
    </row>
    <row r="40" spans="1:21" x14ac:dyDescent="0.35">
      <c r="A40" s="63" t="s">
        <v>79</v>
      </c>
      <c r="B40" s="18">
        <f t="shared" ref="B40:U40" si="4">100000*(B8/B$29)</f>
        <v>409.91752678291078</v>
      </c>
      <c r="C40" s="18">
        <f t="shared" si="4"/>
        <v>307.97661512696845</v>
      </c>
      <c r="D40" s="18">
        <f t="shared" si="4"/>
        <v>259.17718322533648</v>
      </c>
      <c r="E40" s="18">
        <f t="shared" si="4"/>
        <v>212.12278045583804</v>
      </c>
      <c r="F40" s="18">
        <f t="shared" si="4"/>
        <v>97.99542431016414</v>
      </c>
      <c r="G40" s="18">
        <f t="shared" si="4"/>
        <v>143.52217882302963</v>
      </c>
      <c r="H40" s="18">
        <f t="shared" si="4"/>
        <v>146.80219590949133</v>
      </c>
      <c r="I40" s="18">
        <f t="shared" si="4"/>
        <v>161.63454160538149</v>
      </c>
      <c r="J40" s="18">
        <f t="shared" si="4"/>
        <v>171.23729988186039</v>
      </c>
      <c r="K40" s="18">
        <f t="shared" si="4"/>
        <v>198.79563153124604</v>
      </c>
      <c r="L40" s="18">
        <f t="shared" si="4"/>
        <v>234.63760171205951</v>
      </c>
      <c r="M40" s="18">
        <f t="shared" si="4"/>
        <v>309.68681566782988</v>
      </c>
      <c r="N40" s="18">
        <f t="shared" si="4"/>
        <v>414.29711690187975</v>
      </c>
      <c r="O40" s="18">
        <f t="shared" si="4"/>
        <v>554.03183721194864</v>
      </c>
      <c r="P40" s="18">
        <f t="shared" si="4"/>
        <v>780.50891567392432</v>
      </c>
      <c r="Q40" s="18">
        <f t="shared" si="4"/>
        <v>1205.266410595405</v>
      </c>
      <c r="R40" s="18">
        <f t="shared" si="4"/>
        <v>2093.9084429421705</v>
      </c>
      <c r="S40" s="18">
        <f t="shared" si="4"/>
        <v>3955.7761170293638</v>
      </c>
      <c r="T40" s="18">
        <f t="shared" si="4"/>
        <v>7170.7939692682921</v>
      </c>
      <c r="U40" s="72">
        <f t="shared" si="4"/>
        <v>11956.799758650543</v>
      </c>
    </row>
    <row r="41" spans="1:21" x14ac:dyDescent="0.35">
      <c r="A41" s="63" t="s">
        <v>80</v>
      </c>
      <c r="B41" s="18">
        <f t="shared" ref="B41:U41" si="5">100000*(B9/B$29)</f>
        <v>108.60077835358915</v>
      </c>
      <c r="C41" s="18">
        <f t="shared" si="5"/>
        <v>231.24240109465825</v>
      </c>
      <c r="D41" s="18">
        <f t="shared" si="5"/>
        <v>145.56876140803021</v>
      </c>
      <c r="E41" s="18">
        <f t="shared" si="5"/>
        <v>108.27252115821469</v>
      </c>
      <c r="F41" s="18">
        <f t="shared" si="5"/>
        <v>114.64924936995598</v>
      </c>
      <c r="G41" s="18">
        <f t="shared" si="5"/>
        <v>155.6667414024364</v>
      </c>
      <c r="H41" s="18">
        <f t="shared" si="5"/>
        <v>149.62310984432452</v>
      </c>
      <c r="I41" s="18">
        <f t="shared" si="5"/>
        <v>143.31852788891251</v>
      </c>
      <c r="J41" s="18">
        <f t="shared" si="5"/>
        <v>126.970824087233</v>
      </c>
      <c r="K41" s="18">
        <f t="shared" si="5"/>
        <v>125.78610541642452</v>
      </c>
      <c r="L41" s="18">
        <f t="shared" si="5"/>
        <v>111.71012818987161</v>
      </c>
      <c r="M41" s="18">
        <f t="shared" si="5"/>
        <v>106.99181389732092</v>
      </c>
      <c r="N41" s="18">
        <f t="shared" si="5"/>
        <v>99.789136695088629</v>
      </c>
      <c r="O41" s="18">
        <f t="shared" si="5"/>
        <v>95.616595843191732</v>
      </c>
      <c r="P41" s="18">
        <f t="shared" si="5"/>
        <v>86.846676140849524</v>
      </c>
      <c r="Q41" s="18">
        <f t="shared" si="5"/>
        <v>85.019831180718</v>
      </c>
      <c r="R41" s="18">
        <f t="shared" si="5"/>
        <v>104.67337791167608</v>
      </c>
      <c r="S41" s="18">
        <f t="shared" si="5"/>
        <v>132.41067231183908</v>
      </c>
      <c r="T41" s="18">
        <f t="shared" si="5"/>
        <v>187.21336449826725</v>
      </c>
      <c r="U41" s="72">
        <f t="shared" si="5"/>
        <v>266.92725412523941</v>
      </c>
    </row>
    <row r="42" spans="1:21" x14ac:dyDescent="0.35">
      <c r="A42" s="63" t="s">
        <v>81</v>
      </c>
      <c r="B42" s="18">
        <f t="shared" ref="B42:U42" si="6">100000*(B10/B$29)</f>
        <v>31.543196895803746</v>
      </c>
      <c r="C42" s="18">
        <f t="shared" si="6"/>
        <v>34.450681458047114</v>
      </c>
      <c r="D42" s="18">
        <f t="shared" si="6"/>
        <v>37.393342250599673</v>
      </c>
      <c r="E42" s="18">
        <f t="shared" si="6"/>
        <v>49.932681997336438</v>
      </c>
      <c r="F42" s="18">
        <f t="shared" si="6"/>
        <v>37.085601174814272</v>
      </c>
      <c r="G42" s="18">
        <f t="shared" si="6"/>
        <v>51.331673412553251</v>
      </c>
      <c r="H42" s="18">
        <f t="shared" si="6"/>
        <v>54.147786993018123</v>
      </c>
      <c r="I42" s="18">
        <f t="shared" si="6"/>
        <v>46.367759022883462</v>
      </c>
      <c r="J42" s="18">
        <f t="shared" si="6"/>
        <v>40.204115921205229</v>
      </c>
      <c r="K42" s="18">
        <f t="shared" si="6"/>
        <v>40.465893626436973</v>
      </c>
      <c r="L42" s="18">
        <f t="shared" si="6"/>
        <v>38.090203063213153</v>
      </c>
      <c r="M42" s="18">
        <f t="shared" si="6"/>
        <v>39.760324416406313</v>
      </c>
      <c r="N42" s="18">
        <f t="shared" si="6"/>
        <v>40.743079254061584</v>
      </c>
      <c r="O42" s="18">
        <f t="shared" si="6"/>
        <v>38.280971046735644</v>
      </c>
      <c r="P42" s="18">
        <f t="shared" si="6"/>
        <v>36.02528788064869</v>
      </c>
      <c r="Q42" s="18">
        <f t="shared" si="6"/>
        <v>35.046820361576799</v>
      </c>
      <c r="R42" s="18">
        <f t="shared" si="6"/>
        <v>43.831288118157104</v>
      </c>
      <c r="S42" s="18">
        <f t="shared" si="6"/>
        <v>43.107741975697721</v>
      </c>
      <c r="T42" s="18">
        <f t="shared" si="6"/>
        <v>47.455977355387468</v>
      </c>
      <c r="U42" s="72">
        <f t="shared" si="6"/>
        <v>49.679949631417401</v>
      </c>
    </row>
    <row r="43" spans="1:21" x14ac:dyDescent="0.35">
      <c r="A43" s="63" t="s">
        <v>82</v>
      </c>
      <c r="B43" s="18">
        <f t="shared" ref="B43:U43" si="7">100000*(B11/B$29)</f>
        <v>3.4567887009099998</v>
      </c>
      <c r="C43" s="18">
        <f t="shared" si="7"/>
        <v>2.7033733940922278</v>
      </c>
      <c r="D43" s="18">
        <f t="shared" si="7"/>
        <v>0.63767636853000798</v>
      </c>
      <c r="E43" s="18">
        <f t="shared" si="7"/>
        <v>0.41306841554974177</v>
      </c>
      <c r="F43" s="18">
        <f t="shared" si="7"/>
        <v>0.46260625166088493</v>
      </c>
      <c r="G43" s="18">
        <f t="shared" si="7"/>
        <v>0.22125721298514331</v>
      </c>
      <c r="H43" s="18">
        <f t="shared" si="7"/>
        <v>0.16053981742953277</v>
      </c>
      <c r="I43" s="18">
        <f t="shared" si="7"/>
        <v>0.19257491057035128</v>
      </c>
      <c r="J43" s="18">
        <f t="shared" si="7"/>
        <v>0.15454629953236498</v>
      </c>
      <c r="K43" s="18">
        <f t="shared" si="7"/>
        <v>0.25406668372762947</v>
      </c>
      <c r="L43" s="18">
        <f t="shared" si="7"/>
        <v>0.31701193330459093</v>
      </c>
      <c r="M43" s="18">
        <f t="shared" si="7"/>
        <v>0.15225507161643556</v>
      </c>
      <c r="N43" s="18">
        <f t="shared" si="7"/>
        <v>0.19494296293809371</v>
      </c>
      <c r="O43" s="18">
        <f t="shared" si="7"/>
        <v>0.44142055018657378</v>
      </c>
      <c r="P43" s="18">
        <f t="shared" si="7"/>
        <v>0.40937827137100785</v>
      </c>
      <c r="Q43" s="18">
        <f t="shared" si="7"/>
        <v>0.31291803894264997</v>
      </c>
      <c r="R43" s="18">
        <f t="shared" si="7"/>
        <v>0.66132706297303256</v>
      </c>
      <c r="S43" s="18">
        <f t="shared" si="7"/>
        <v>0.29126852686282245</v>
      </c>
      <c r="T43" s="18">
        <f t="shared" si="7"/>
        <v>0.65263623082065281</v>
      </c>
      <c r="U43" s="72">
        <f t="shared" si="7"/>
        <v>0.81980114903329049</v>
      </c>
    </row>
    <row r="44" spans="1:21" x14ac:dyDescent="0.35">
      <c r="A44" s="63" t="s">
        <v>83</v>
      </c>
      <c r="B44" s="18">
        <f t="shared" ref="B44:U44" si="8">100000*(B12/B$29)</f>
        <v>49.259238987967493</v>
      </c>
      <c r="C44" s="18">
        <f t="shared" si="8"/>
        <v>7.9021683827311282</v>
      </c>
      <c r="D44" s="18">
        <f t="shared" si="8"/>
        <v>2.5762125288612325</v>
      </c>
      <c r="E44" s="18">
        <f t="shared" si="8"/>
        <v>2.1382365040221929</v>
      </c>
      <c r="F44" s="18">
        <f t="shared" si="8"/>
        <v>2.7242368153363223</v>
      </c>
      <c r="G44" s="18">
        <f t="shared" si="8"/>
        <v>2.8517596340307358</v>
      </c>
      <c r="H44" s="18">
        <f t="shared" si="8"/>
        <v>2.9126509733643804</v>
      </c>
      <c r="I44" s="18">
        <f t="shared" si="8"/>
        <v>3.9798814851205928</v>
      </c>
      <c r="J44" s="18">
        <f t="shared" si="8"/>
        <v>4.6584670287612866</v>
      </c>
      <c r="K44" s="18">
        <f t="shared" si="8"/>
        <v>5.3584973295281841</v>
      </c>
      <c r="L44" s="18">
        <f t="shared" si="8"/>
        <v>6.5109373994096753</v>
      </c>
      <c r="M44" s="18">
        <f t="shared" si="8"/>
        <v>9.6790724099019751</v>
      </c>
      <c r="N44" s="18">
        <f t="shared" si="8"/>
        <v>11.436653825701496</v>
      </c>
      <c r="O44" s="18">
        <f t="shared" si="8"/>
        <v>17.215401457276375</v>
      </c>
      <c r="P44" s="18">
        <f t="shared" si="8"/>
        <v>26.346415893234145</v>
      </c>
      <c r="Q44" s="18">
        <f t="shared" si="8"/>
        <v>38.144708947109031</v>
      </c>
      <c r="R44" s="18">
        <f t="shared" si="8"/>
        <v>59.078550958924239</v>
      </c>
      <c r="S44" s="18">
        <f t="shared" si="8"/>
        <v>101.07017882139938</v>
      </c>
      <c r="T44" s="18">
        <f t="shared" si="8"/>
        <v>163.71846018872375</v>
      </c>
      <c r="U44" s="72">
        <f t="shared" si="8"/>
        <v>267.74705527427267</v>
      </c>
    </row>
    <row r="45" spans="1:21" x14ac:dyDescent="0.35">
      <c r="A45" s="63" t="s">
        <v>84</v>
      </c>
      <c r="B45" s="18">
        <f t="shared" ref="B45:U45" si="9">100000*(B13/B$29)</f>
        <v>0.86419717522749995</v>
      </c>
      <c r="C45" s="18">
        <f t="shared" si="9"/>
        <v>0.48522086560629735</v>
      </c>
      <c r="D45" s="18">
        <f t="shared" si="9"/>
        <v>0.22956349267080289</v>
      </c>
      <c r="E45" s="18">
        <f t="shared" si="9"/>
        <v>0.34017398927625797</v>
      </c>
      <c r="F45" s="18">
        <f t="shared" si="9"/>
        <v>0.79671076674930197</v>
      </c>
      <c r="G45" s="18">
        <f t="shared" si="9"/>
        <v>1.0817019301495896</v>
      </c>
      <c r="H45" s="18">
        <f t="shared" si="9"/>
        <v>1.3531213183346333</v>
      </c>
      <c r="I45" s="18">
        <f t="shared" si="9"/>
        <v>0.96287455285175627</v>
      </c>
      <c r="J45" s="18">
        <f t="shared" si="9"/>
        <v>1.2805264818395954</v>
      </c>
      <c r="K45" s="18">
        <f t="shared" si="9"/>
        <v>1.0393637061584842</v>
      </c>
      <c r="L45" s="18">
        <f t="shared" si="9"/>
        <v>0.7559515332647937</v>
      </c>
      <c r="M45" s="18">
        <f t="shared" si="9"/>
        <v>0.78302608259881135</v>
      </c>
      <c r="N45" s="18">
        <f t="shared" si="9"/>
        <v>0.84475283939840595</v>
      </c>
      <c r="O45" s="18">
        <f t="shared" si="9"/>
        <v>0.78474764477613113</v>
      </c>
      <c r="P45" s="18">
        <f t="shared" si="9"/>
        <v>0.67255001725236996</v>
      </c>
      <c r="Q45" s="18">
        <f t="shared" si="9"/>
        <v>0.93875411682794985</v>
      </c>
      <c r="R45" s="18">
        <f t="shared" si="9"/>
        <v>0.73480784774781394</v>
      </c>
      <c r="S45" s="18">
        <f t="shared" si="9"/>
        <v>0.81555187521590278</v>
      </c>
      <c r="T45" s="18">
        <f t="shared" si="9"/>
        <v>1.0255712198610258</v>
      </c>
      <c r="U45" s="72">
        <f t="shared" si="9"/>
        <v>1.639602298066581</v>
      </c>
    </row>
    <row r="46" spans="1:21" x14ac:dyDescent="0.35">
      <c r="A46" s="63" t="s">
        <v>85</v>
      </c>
      <c r="B46" s="18">
        <f t="shared" ref="B46:U46" si="10">100000*(B14/B$29)</f>
        <v>1.4403286253791665</v>
      </c>
      <c r="C46" s="18">
        <f t="shared" si="10"/>
        <v>2.4954215945466722</v>
      </c>
      <c r="D46" s="18">
        <f t="shared" si="10"/>
        <v>1.275352737060016</v>
      </c>
      <c r="E46" s="18">
        <f t="shared" si="10"/>
        <v>2.1625346461133543</v>
      </c>
      <c r="F46" s="18">
        <f t="shared" si="10"/>
        <v>1.2850173657246804</v>
      </c>
      <c r="G46" s="18">
        <f t="shared" si="10"/>
        <v>1.6963052995527654</v>
      </c>
      <c r="H46" s="18">
        <f t="shared" si="10"/>
        <v>1.8347407706232317</v>
      </c>
      <c r="I46" s="18">
        <f t="shared" si="10"/>
        <v>2.1397212285594587</v>
      </c>
      <c r="J46" s="18">
        <f t="shared" si="10"/>
        <v>2.3402725357758123</v>
      </c>
      <c r="K46" s="18">
        <f t="shared" si="10"/>
        <v>2.4713759235323951</v>
      </c>
      <c r="L46" s="18">
        <f t="shared" si="10"/>
        <v>1.9752281998209127</v>
      </c>
      <c r="M46" s="18">
        <f t="shared" si="10"/>
        <v>2.6753391155459387</v>
      </c>
      <c r="N46" s="18">
        <f t="shared" si="10"/>
        <v>2.4692775305491867</v>
      </c>
      <c r="O46" s="18">
        <f t="shared" si="10"/>
        <v>2.5749532094216803</v>
      </c>
      <c r="P46" s="18">
        <f t="shared" si="10"/>
        <v>2.427028323128118</v>
      </c>
      <c r="Q46" s="18">
        <f t="shared" si="10"/>
        <v>2.2217180764928148</v>
      </c>
      <c r="R46" s="18">
        <f t="shared" si="10"/>
        <v>2.3881255051803953</v>
      </c>
      <c r="S46" s="18">
        <f t="shared" si="10"/>
        <v>3.0874463847459177</v>
      </c>
      <c r="T46" s="18">
        <f t="shared" si="10"/>
        <v>3.9158173849239164</v>
      </c>
      <c r="U46" s="72">
        <f t="shared" si="10"/>
        <v>6.2304887326530078</v>
      </c>
    </row>
    <row r="47" spans="1:21" x14ac:dyDescent="0.35">
      <c r="A47" s="63" t="s">
        <v>86</v>
      </c>
      <c r="B47" s="18">
        <f t="shared" ref="B47:U47" si="11">100000*(B15/B$29)</f>
        <v>76.769515732709579</v>
      </c>
      <c r="C47" s="18">
        <f t="shared" si="11"/>
        <v>65.366182323819771</v>
      </c>
      <c r="D47" s="18">
        <f t="shared" si="11"/>
        <v>10.942526483974937</v>
      </c>
      <c r="E47" s="18">
        <f t="shared" si="11"/>
        <v>8.0669831742655465</v>
      </c>
      <c r="F47" s="18">
        <f t="shared" si="11"/>
        <v>4.0349545283754971</v>
      </c>
      <c r="G47" s="18">
        <f t="shared" si="11"/>
        <v>5.0643317638821692</v>
      </c>
      <c r="H47" s="18">
        <f t="shared" si="11"/>
        <v>5.0226028595810961</v>
      </c>
      <c r="I47" s="18">
        <f t="shared" si="11"/>
        <v>4.7929755519731865</v>
      </c>
      <c r="J47" s="18">
        <f t="shared" si="11"/>
        <v>4.7688572427129765</v>
      </c>
      <c r="K47" s="18">
        <f t="shared" si="11"/>
        <v>5.4970791570159818</v>
      </c>
      <c r="L47" s="18">
        <f t="shared" si="11"/>
        <v>5.5111305328336577</v>
      </c>
      <c r="M47" s="18">
        <f t="shared" si="11"/>
        <v>6.0467014156241543</v>
      </c>
      <c r="N47" s="18">
        <f t="shared" si="11"/>
        <v>5.2201393408978429</v>
      </c>
      <c r="O47" s="18">
        <f t="shared" si="11"/>
        <v>6.4005979777053197</v>
      </c>
      <c r="P47" s="18">
        <f t="shared" si="11"/>
        <v>7.0763958336988502</v>
      </c>
      <c r="Q47" s="18">
        <f t="shared" si="11"/>
        <v>7.1345312878924183</v>
      </c>
      <c r="R47" s="18">
        <f t="shared" si="11"/>
        <v>11.242560070541554</v>
      </c>
      <c r="S47" s="18">
        <f t="shared" si="11"/>
        <v>15.96151527208267</v>
      </c>
      <c r="T47" s="18">
        <f t="shared" si="11"/>
        <v>23.588138056803594</v>
      </c>
      <c r="U47" s="72">
        <f t="shared" si="11"/>
        <v>32.300165271911645</v>
      </c>
    </row>
    <row r="48" spans="1:21" x14ac:dyDescent="0.35">
      <c r="A48" s="63" t="s">
        <v>87</v>
      </c>
      <c r="B48" s="18">
        <f t="shared" ref="B48:U48" si="12">100000*(B16/B$29)</f>
        <v>1.1522629003033331</v>
      </c>
      <c r="C48" s="18">
        <f t="shared" si="12"/>
        <v>0.72783129840944605</v>
      </c>
      <c r="D48" s="18">
        <f t="shared" si="12"/>
        <v>0.84173280645961057</v>
      </c>
      <c r="E48" s="18">
        <f t="shared" si="12"/>
        <v>0.80183868900832234</v>
      </c>
      <c r="F48" s="18">
        <f t="shared" si="12"/>
        <v>0.53970729360436576</v>
      </c>
      <c r="G48" s="18">
        <f t="shared" si="12"/>
        <v>0.78669231283606511</v>
      </c>
      <c r="H48" s="18">
        <f t="shared" si="12"/>
        <v>0.96323890457719663</v>
      </c>
      <c r="I48" s="18">
        <f t="shared" si="12"/>
        <v>1.02706618970854</v>
      </c>
      <c r="J48" s="18">
        <f t="shared" si="12"/>
        <v>1.2142923534685819</v>
      </c>
      <c r="K48" s="18">
        <f t="shared" si="12"/>
        <v>1.547497073613743</v>
      </c>
      <c r="L48" s="18">
        <f t="shared" si="12"/>
        <v>1.8289149998341785</v>
      </c>
      <c r="M48" s="18">
        <f t="shared" si="12"/>
        <v>1.6748057877807909</v>
      </c>
      <c r="N48" s="18">
        <f t="shared" si="12"/>
        <v>2.1227122631036868</v>
      </c>
      <c r="O48" s="18">
        <f t="shared" si="12"/>
        <v>1.9128223841418197</v>
      </c>
      <c r="P48" s="18">
        <f t="shared" si="12"/>
        <v>2.3100631027364016</v>
      </c>
      <c r="Q48" s="18">
        <f t="shared" si="12"/>
        <v>1.5958819986075146</v>
      </c>
      <c r="R48" s="18">
        <f t="shared" si="12"/>
        <v>1.6900580498199722</v>
      </c>
      <c r="S48" s="18">
        <f t="shared" si="12"/>
        <v>1.9223722772946279</v>
      </c>
      <c r="T48" s="18">
        <f t="shared" si="12"/>
        <v>1.5849737034215852</v>
      </c>
      <c r="U48" s="72">
        <f t="shared" si="12"/>
        <v>1.3116818384532649</v>
      </c>
    </row>
    <row r="49" spans="1:21" x14ac:dyDescent="0.35">
      <c r="A49" s="63" t="s">
        <v>88</v>
      </c>
      <c r="B49" s="18">
        <f t="shared" ref="B49:U49" si="13">100000*(B17/B$29)</f>
        <v>4.6090516012133325</v>
      </c>
      <c r="C49" s="18">
        <f t="shared" si="13"/>
        <v>0.62385539863666806</v>
      </c>
      <c r="D49" s="18">
        <f t="shared" si="13"/>
        <v>0.56115520430640708</v>
      </c>
      <c r="E49" s="18">
        <f t="shared" si="13"/>
        <v>0.85043497319064498</v>
      </c>
      <c r="F49" s="18">
        <f t="shared" si="13"/>
        <v>0.30840416777392332</v>
      </c>
      <c r="G49" s="18">
        <f t="shared" si="13"/>
        <v>0.9341971214928273</v>
      </c>
      <c r="H49" s="18">
        <f t="shared" si="13"/>
        <v>0.91737038531161585</v>
      </c>
      <c r="I49" s="18">
        <f t="shared" si="13"/>
        <v>0.74890242999581047</v>
      </c>
      <c r="J49" s="18">
        <f t="shared" si="13"/>
        <v>0.92727779719418979</v>
      </c>
      <c r="K49" s="18">
        <f t="shared" si="13"/>
        <v>1.0393637061584842</v>
      </c>
      <c r="L49" s="18">
        <f t="shared" si="13"/>
        <v>1.2436621998872412</v>
      </c>
      <c r="M49" s="18">
        <f t="shared" si="13"/>
        <v>1.5878028897142564</v>
      </c>
      <c r="N49" s="18">
        <f t="shared" si="13"/>
        <v>2.1443725923190309</v>
      </c>
      <c r="O49" s="18">
        <f t="shared" si="13"/>
        <v>2.525906481623172</v>
      </c>
      <c r="P49" s="18">
        <f t="shared" si="13"/>
        <v>2.9533718148908426</v>
      </c>
      <c r="Q49" s="18">
        <f t="shared" si="13"/>
        <v>3.9114754867831247</v>
      </c>
      <c r="R49" s="18">
        <f t="shared" si="13"/>
        <v>5.511058858108604</v>
      </c>
      <c r="S49" s="18">
        <f t="shared" si="13"/>
        <v>11.592487369140333</v>
      </c>
      <c r="T49" s="18">
        <f t="shared" si="13"/>
        <v>23.588138056803594</v>
      </c>
      <c r="U49" s="72">
        <f t="shared" si="13"/>
        <v>41.645898370891153</v>
      </c>
    </row>
    <row r="50" spans="1:21" x14ac:dyDescent="0.35">
      <c r="A50" s="63" t="s">
        <v>89</v>
      </c>
      <c r="B50" s="18">
        <f t="shared" ref="B50:U50" si="14">100000*(B18/B$29)</f>
        <v>51.563764788574161</v>
      </c>
      <c r="C50" s="18">
        <f t="shared" si="14"/>
        <v>55.384495945633084</v>
      </c>
      <c r="D50" s="18">
        <f t="shared" si="14"/>
        <v>10.814991210268937</v>
      </c>
      <c r="E50" s="18">
        <f t="shared" si="14"/>
        <v>15.988177495984123</v>
      </c>
      <c r="F50" s="18">
        <f t="shared" si="14"/>
        <v>24.9293368950588</v>
      </c>
      <c r="G50" s="18">
        <f t="shared" si="14"/>
        <v>31.811870400308386</v>
      </c>
      <c r="H50" s="18">
        <f t="shared" si="14"/>
        <v>31.557541254719585</v>
      </c>
      <c r="I50" s="18">
        <f t="shared" si="14"/>
        <v>32.288393338962223</v>
      </c>
      <c r="J50" s="18">
        <f t="shared" si="14"/>
        <v>33.094986142716444</v>
      </c>
      <c r="K50" s="18">
        <f t="shared" si="14"/>
        <v>34.945717498173032</v>
      </c>
      <c r="L50" s="18">
        <f t="shared" si="14"/>
        <v>31.774349930452459</v>
      </c>
      <c r="M50" s="18">
        <f t="shared" si="14"/>
        <v>30.168254904570869</v>
      </c>
      <c r="N50" s="18">
        <f t="shared" si="14"/>
        <v>29.328085757575433</v>
      </c>
      <c r="O50" s="18">
        <f t="shared" si="14"/>
        <v>30.090167504384777</v>
      </c>
      <c r="P50" s="18">
        <f t="shared" si="14"/>
        <v>32.106952997526186</v>
      </c>
      <c r="Q50" s="18">
        <f t="shared" si="14"/>
        <v>37.831790908166376</v>
      </c>
      <c r="R50" s="18">
        <f t="shared" si="14"/>
        <v>48.203394812256597</v>
      </c>
      <c r="S50" s="18">
        <f t="shared" si="14"/>
        <v>67.108268589194296</v>
      </c>
      <c r="T50" s="18">
        <f t="shared" si="14"/>
        <v>92.860812271052879</v>
      </c>
      <c r="U50" s="72">
        <f t="shared" si="14"/>
        <v>106.73810960413442</v>
      </c>
    </row>
    <row r="51" spans="1:21" x14ac:dyDescent="0.35">
      <c r="A51" s="63" t="s">
        <v>90</v>
      </c>
      <c r="B51" s="18">
        <f t="shared" ref="B51:U51" si="15">100000*(B19/B$29)</f>
        <v>5.6172816389787492</v>
      </c>
      <c r="C51" s="18">
        <f t="shared" si="15"/>
        <v>3.1192769931833397</v>
      </c>
      <c r="D51" s="18">
        <f t="shared" si="15"/>
        <v>5.2034391672048654</v>
      </c>
      <c r="E51" s="18">
        <f t="shared" si="15"/>
        <v>16.304053343169223</v>
      </c>
      <c r="F51" s="18">
        <f t="shared" si="15"/>
        <v>20.740180282796342</v>
      </c>
      <c r="G51" s="18">
        <f t="shared" si="15"/>
        <v>28.68968528374025</v>
      </c>
      <c r="H51" s="18">
        <f t="shared" si="15"/>
        <v>33.484019063873973</v>
      </c>
      <c r="I51" s="18">
        <f t="shared" si="15"/>
        <v>31.903243517821526</v>
      </c>
      <c r="J51" s="18">
        <f t="shared" si="15"/>
        <v>32.697581372490362</v>
      </c>
      <c r="K51" s="18">
        <f t="shared" si="15"/>
        <v>30.210838392339934</v>
      </c>
      <c r="L51" s="18">
        <f t="shared" si="15"/>
        <v>28.384760797426445</v>
      </c>
      <c r="M51" s="18">
        <f t="shared" si="15"/>
        <v>26.514133185776419</v>
      </c>
      <c r="N51" s="18">
        <f t="shared" si="15"/>
        <v>22.786666334541618</v>
      </c>
      <c r="O51" s="18">
        <f t="shared" si="15"/>
        <v>23.248148976492885</v>
      </c>
      <c r="P51" s="18">
        <f t="shared" si="15"/>
        <v>21.930978823446846</v>
      </c>
      <c r="Q51" s="18">
        <f t="shared" si="15"/>
        <v>24.501482449209494</v>
      </c>
      <c r="R51" s="18">
        <f t="shared" si="15"/>
        <v>30.494525681534281</v>
      </c>
      <c r="S51" s="18">
        <f t="shared" si="15"/>
        <v>39.554265947971281</v>
      </c>
      <c r="T51" s="18">
        <f t="shared" si="15"/>
        <v>52.304132212912307</v>
      </c>
      <c r="U51" s="72">
        <f t="shared" si="15"/>
        <v>51.647472389097302</v>
      </c>
    </row>
    <row r="52" spans="1:21" x14ac:dyDescent="0.35">
      <c r="A52" s="63" t="s">
        <v>91</v>
      </c>
      <c r="B52" s="19">
        <f t="shared" ref="B52:U52" si="16">100000*(B20/B$29)</f>
        <v>258.53898825556035</v>
      </c>
      <c r="C52" s="18">
        <f t="shared" si="16"/>
        <v>85.225579180420368</v>
      </c>
      <c r="D52" s="18">
        <f t="shared" si="16"/>
        <v>41.168386352297318</v>
      </c>
      <c r="E52" s="18">
        <f t="shared" si="16"/>
        <v>36.593001989288894</v>
      </c>
      <c r="F52" s="18">
        <f t="shared" si="16"/>
        <v>28.964291423434297</v>
      </c>
      <c r="G52" s="18">
        <f t="shared" si="16"/>
        <v>42.899315184341674</v>
      </c>
      <c r="H52" s="18">
        <f t="shared" si="16"/>
        <v>44.171384052754298</v>
      </c>
      <c r="I52" s="18">
        <f t="shared" si="16"/>
        <v>46.110992475456328</v>
      </c>
      <c r="J52" s="18">
        <f t="shared" si="16"/>
        <v>48.439225882001253</v>
      </c>
      <c r="K52" s="18">
        <f t="shared" si="16"/>
        <v>52.822773244098954</v>
      </c>
      <c r="L52" s="18">
        <f t="shared" si="16"/>
        <v>55.452702794972289</v>
      </c>
      <c r="M52" s="18">
        <f t="shared" si="16"/>
        <v>61.880811249822727</v>
      </c>
      <c r="N52" s="18">
        <f t="shared" si="16"/>
        <v>69.139770855377236</v>
      </c>
      <c r="O52" s="18">
        <f t="shared" si="16"/>
        <v>86.150577378079646</v>
      </c>
      <c r="P52" s="18">
        <f t="shared" si="16"/>
        <v>105.21021574234901</v>
      </c>
      <c r="Q52" s="18">
        <f t="shared" si="16"/>
        <v>142.2212486994344</v>
      </c>
      <c r="R52" s="18">
        <f t="shared" si="16"/>
        <v>219.48710412227203</v>
      </c>
      <c r="S52" s="18">
        <f t="shared" si="16"/>
        <v>373.58101255425601</v>
      </c>
      <c r="T52" s="18">
        <f t="shared" si="16"/>
        <v>626.5307815878266</v>
      </c>
      <c r="U52" s="72">
        <f t="shared" si="16"/>
        <v>997.69799837351457</v>
      </c>
    </row>
    <row r="53" spans="1:21" ht="15" thickBot="1" x14ac:dyDescent="0.4">
      <c r="A53" s="73" t="s">
        <v>49</v>
      </c>
      <c r="B53" s="20">
        <f t="shared" ref="B53:U53" si="17">100000*(B21/B$29)</f>
        <v>0</v>
      </c>
      <c r="C53" s="21">
        <f t="shared" si="17"/>
        <v>4.6095982232598249</v>
      </c>
      <c r="D53" s="21">
        <f t="shared" si="17"/>
        <v>6.3257495758176798</v>
      </c>
      <c r="E53" s="21">
        <f t="shared" si="17"/>
        <v>8.6015423002710936</v>
      </c>
      <c r="F53" s="21">
        <f t="shared" si="17"/>
        <v>13.158577825020727</v>
      </c>
      <c r="G53" s="21">
        <f t="shared" si="17"/>
        <v>21.093187637916994</v>
      </c>
      <c r="H53" s="21">
        <f t="shared" si="17"/>
        <v>29.768669003361936</v>
      </c>
      <c r="I53" s="21">
        <f t="shared" si="17"/>
        <v>30.704999629828226</v>
      </c>
      <c r="J53" s="21">
        <f t="shared" si="17"/>
        <v>28.061192386519416</v>
      </c>
      <c r="K53" s="21">
        <f t="shared" si="17"/>
        <v>34.599262929453538</v>
      </c>
      <c r="L53" s="21">
        <f t="shared" si="17"/>
        <v>36.748998730001425</v>
      </c>
      <c r="M53" s="21">
        <f t="shared" si="17"/>
        <v>46.155037424296602</v>
      </c>
      <c r="N53" s="21">
        <f t="shared" si="17"/>
        <v>45.941558265744078</v>
      </c>
      <c r="O53" s="21">
        <f t="shared" si="17"/>
        <v>48.997681070709689</v>
      </c>
      <c r="P53" s="21">
        <f t="shared" si="17"/>
        <v>48.891462123737504</v>
      </c>
      <c r="Q53" s="21">
        <f t="shared" si="17"/>
        <v>42.775895923460247</v>
      </c>
      <c r="R53" s="21">
        <f t="shared" si="17"/>
        <v>45.852009699463594</v>
      </c>
      <c r="S53" s="21">
        <f t="shared" si="17"/>
        <v>40.311564117814626</v>
      </c>
      <c r="T53" s="21">
        <f t="shared" si="17"/>
        <v>40.370212563620377</v>
      </c>
      <c r="U53" s="74">
        <f t="shared" si="17"/>
        <v>38.85857446417797</v>
      </c>
    </row>
    <row r="54" spans="1:21" ht="15" thickTop="1" x14ac:dyDescent="0.35">
      <c r="A54" s="75" t="s">
        <v>92</v>
      </c>
      <c r="B54" s="22">
        <f t="shared" ref="B54:U54" si="18">100000*(B22/B$29)</f>
        <v>1012.8390893666299</v>
      </c>
      <c r="C54" s="22">
        <f t="shared" si="18"/>
        <v>823.7663952664625</v>
      </c>
      <c r="D54" s="22">
        <f t="shared" si="18"/>
        <v>564.80271313439869</v>
      </c>
      <c r="E54" s="22">
        <f t="shared" si="18"/>
        <v>539.73463027096557</v>
      </c>
      <c r="F54" s="22">
        <f t="shared" si="18"/>
        <v>432.71674773412889</v>
      </c>
      <c r="G54" s="22">
        <f t="shared" si="18"/>
        <v>588.3966817318244</v>
      </c>
      <c r="H54" s="22">
        <f t="shared" si="18"/>
        <v>592.5754003920382</v>
      </c>
      <c r="I54" s="22">
        <f t="shared" si="18"/>
        <v>589.40760961898843</v>
      </c>
      <c r="J54" s="22">
        <f t="shared" si="18"/>
        <v>573.19014692275141</v>
      </c>
      <c r="K54" s="22">
        <f t="shared" si="18"/>
        <v>612.8088411510422</v>
      </c>
      <c r="L54" s="22">
        <f t="shared" si="18"/>
        <v>631.24391580943393</v>
      </c>
      <c r="M54" s="22">
        <f t="shared" si="18"/>
        <v>723.16808872903562</v>
      </c>
      <c r="N54" s="22">
        <f t="shared" si="18"/>
        <v>828.03106524416069</v>
      </c>
      <c r="O54" s="22">
        <f t="shared" si="18"/>
        <v>982.45500453191767</v>
      </c>
      <c r="P54" s="22">
        <f t="shared" si="18"/>
        <v>1220.6490400079535</v>
      </c>
      <c r="Q54" s="22">
        <f t="shared" si="18"/>
        <v>1697.6116530677702</v>
      </c>
      <c r="R54" s="22">
        <f t="shared" si="18"/>
        <v>2750.9001396134913</v>
      </c>
      <c r="S54" s="22">
        <f t="shared" si="18"/>
        <v>4892.3791920094554</v>
      </c>
      <c r="T54" s="22">
        <f t="shared" si="18"/>
        <v>8557.8324272566988</v>
      </c>
      <c r="U54" s="76">
        <f t="shared" si="18"/>
        <v>13928.749442535218</v>
      </c>
    </row>
    <row r="56" spans="1:21" x14ac:dyDescent="0.35">
      <c r="A56" s="3" t="s">
        <v>209</v>
      </c>
      <c r="B56" s="5" t="s">
        <v>210</v>
      </c>
    </row>
    <row r="58" spans="1:21" x14ac:dyDescent="0.35">
      <c r="A58" s="3" t="s">
        <v>187</v>
      </c>
    </row>
    <row r="60" spans="1:21" x14ac:dyDescent="0.35">
      <c r="A60" s="69"/>
      <c r="B60" s="82" t="s">
        <v>93</v>
      </c>
      <c r="C60" s="83" t="s">
        <v>94</v>
      </c>
      <c r="D60" s="83" t="s">
        <v>95</v>
      </c>
      <c r="E60" s="83" t="s">
        <v>96</v>
      </c>
      <c r="F60" s="84" t="s">
        <v>97</v>
      </c>
    </row>
    <row r="61" spans="1:21" x14ac:dyDescent="0.35">
      <c r="A61" s="63" t="s">
        <v>75</v>
      </c>
      <c r="B61" s="64">
        <f t="shared" ref="B61:B79" si="19">SUM(B4:E4)</f>
        <v>1506</v>
      </c>
      <c r="C61" s="64">
        <f t="shared" ref="C61:C79" si="20">SUM(F4:N4)</f>
        <v>4238</v>
      </c>
      <c r="D61" s="64">
        <f t="shared" ref="D61:D79" si="21">SUM(O4:Q4)</f>
        <v>1390</v>
      </c>
      <c r="E61" s="64">
        <f t="shared" ref="E61:E79" si="22">SUM(R4:U4)</f>
        <v>1606</v>
      </c>
      <c r="F61" s="65">
        <f>SUM(B61:E61)</f>
        <v>8740</v>
      </c>
    </row>
    <row r="62" spans="1:21" x14ac:dyDescent="0.35">
      <c r="A62" s="63" t="s">
        <v>76</v>
      </c>
      <c r="B62" s="64">
        <f t="shared" si="19"/>
        <v>2492</v>
      </c>
      <c r="C62" s="64">
        <f t="shared" si="20"/>
        <v>9197</v>
      </c>
      <c r="D62" s="64">
        <f t="shared" si="21"/>
        <v>2073</v>
      </c>
      <c r="E62" s="64">
        <f t="shared" si="22"/>
        <v>639</v>
      </c>
      <c r="F62" s="65">
        <f t="shared" ref="F62:F79" si="23">SUM(B62:E62)</f>
        <v>14401</v>
      </c>
    </row>
    <row r="63" spans="1:21" x14ac:dyDescent="0.35">
      <c r="A63" s="63" t="s">
        <v>77</v>
      </c>
      <c r="B63" s="64">
        <f t="shared" si="19"/>
        <v>439</v>
      </c>
      <c r="C63" s="64">
        <f t="shared" si="20"/>
        <v>7253</v>
      </c>
      <c r="D63" s="64">
        <f t="shared" si="21"/>
        <v>1945</v>
      </c>
      <c r="E63" s="64">
        <f t="shared" si="22"/>
        <v>2654</v>
      </c>
      <c r="F63" s="65">
        <f t="shared" si="23"/>
        <v>12291</v>
      </c>
    </row>
    <row r="64" spans="1:21" x14ac:dyDescent="0.35">
      <c r="A64" s="63" t="s">
        <v>78</v>
      </c>
      <c r="B64" s="64">
        <f t="shared" si="19"/>
        <v>1073</v>
      </c>
      <c r="C64" s="64">
        <f t="shared" si="20"/>
        <v>11943</v>
      </c>
      <c r="D64" s="64">
        <f t="shared" si="21"/>
        <v>2165</v>
      </c>
      <c r="E64" s="64">
        <f t="shared" si="22"/>
        <v>1154</v>
      </c>
      <c r="F64" s="65">
        <f t="shared" si="23"/>
        <v>16335</v>
      </c>
    </row>
    <row r="65" spans="1:6" x14ac:dyDescent="0.35">
      <c r="A65" s="63" t="s">
        <v>79</v>
      </c>
      <c r="B65" s="64">
        <f t="shared" si="19"/>
        <v>30623</v>
      </c>
      <c r="C65" s="64">
        <f t="shared" si="20"/>
        <v>82956</v>
      </c>
      <c r="D65" s="64">
        <f t="shared" si="21"/>
        <v>87801</v>
      </c>
      <c r="E65" s="64">
        <f t="shared" si="22"/>
        <v>274735</v>
      </c>
      <c r="F65" s="65">
        <f t="shared" si="23"/>
        <v>476115</v>
      </c>
    </row>
    <row r="66" spans="1:6" x14ac:dyDescent="0.35">
      <c r="A66" s="63" t="s">
        <v>80</v>
      </c>
      <c r="B66" s="64">
        <f t="shared" si="19"/>
        <v>17589</v>
      </c>
      <c r="C66" s="64">
        <f t="shared" si="20"/>
        <v>49319</v>
      </c>
      <c r="D66" s="64">
        <f t="shared" si="21"/>
        <v>9586</v>
      </c>
      <c r="E66" s="64">
        <f t="shared" si="22"/>
        <v>8758</v>
      </c>
      <c r="F66" s="65">
        <f t="shared" si="23"/>
        <v>85252</v>
      </c>
    </row>
    <row r="67" spans="1:6" x14ac:dyDescent="0.35">
      <c r="A67" s="63" t="s">
        <v>81</v>
      </c>
      <c r="B67" s="64">
        <f t="shared" si="19"/>
        <v>4734</v>
      </c>
      <c r="C67" s="64">
        <f t="shared" si="20"/>
        <v>16903</v>
      </c>
      <c r="D67" s="64">
        <f t="shared" si="21"/>
        <v>3913</v>
      </c>
      <c r="E67" s="64">
        <f t="shared" si="22"/>
        <v>2745</v>
      </c>
      <c r="F67" s="65">
        <f t="shared" si="23"/>
        <v>28295</v>
      </c>
    </row>
    <row r="68" spans="1:6" x14ac:dyDescent="0.35">
      <c r="A68" s="63" t="s">
        <v>82</v>
      </c>
      <c r="B68" s="64">
        <f t="shared" si="19"/>
        <v>144</v>
      </c>
      <c r="C68" s="64">
        <f t="shared" si="20"/>
        <v>90</v>
      </c>
      <c r="D68" s="64">
        <f t="shared" si="21"/>
        <v>42</v>
      </c>
      <c r="E68" s="64">
        <f t="shared" si="22"/>
        <v>35</v>
      </c>
      <c r="F68" s="65">
        <f t="shared" si="23"/>
        <v>311</v>
      </c>
    </row>
    <row r="69" spans="1:6" x14ac:dyDescent="0.35">
      <c r="A69" s="63" t="s">
        <v>83</v>
      </c>
      <c r="B69" s="64">
        <f t="shared" si="19"/>
        <v>759</v>
      </c>
      <c r="C69" s="64">
        <f t="shared" si="20"/>
        <v>2218</v>
      </c>
      <c r="D69" s="64">
        <f t="shared" si="21"/>
        <v>2822</v>
      </c>
      <c r="E69" s="64">
        <f t="shared" si="22"/>
        <v>6732</v>
      </c>
      <c r="F69" s="65">
        <f t="shared" si="23"/>
        <v>12531</v>
      </c>
    </row>
    <row r="70" spans="1:6" x14ac:dyDescent="0.35">
      <c r="A70" s="63" t="s">
        <v>84</v>
      </c>
      <c r="B70" s="64">
        <f t="shared" si="19"/>
        <v>43</v>
      </c>
      <c r="C70" s="64">
        <f t="shared" si="20"/>
        <v>388</v>
      </c>
      <c r="D70" s="64">
        <f t="shared" si="21"/>
        <v>85</v>
      </c>
      <c r="E70" s="64">
        <f t="shared" si="22"/>
        <v>55</v>
      </c>
      <c r="F70" s="65">
        <f t="shared" si="23"/>
        <v>571</v>
      </c>
    </row>
    <row r="71" spans="1:6" x14ac:dyDescent="0.35">
      <c r="A71" s="63" t="s">
        <v>85</v>
      </c>
      <c r="B71" s="64">
        <f t="shared" si="19"/>
        <v>221</v>
      </c>
      <c r="C71" s="64">
        <f t="shared" si="20"/>
        <v>830</v>
      </c>
      <c r="D71" s="64">
        <f t="shared" si="21"/>
        <v>259</v>
      </c>
      <c r="E71" s="64">
        <f t="shared" si="22"/>
        <v>198</v>
      </c>
      <c r="F71" s="65">
        <f t="shared" si="23"/>
        <v>1508</v>
      </c>
    </row>
    <row r="72" spans="1:6" x14ac:dyDescent="0.35">
      <c r="A72" s="63" t="s">
        <v>86</v>
      </c>
      <c r="B72" s="64">
        <f t="shared" si="19"/>
        <v>3180</v>
      </c>
      <c r="C72" s="64">
        <f t="shared" si="20"/>
        <v>2005</v>
      </c>
      <c r="D72" s="64">
        <f t="shared" si="21"/>
        <v>731</v>
      </c>
      <c r="E72" s="64">
        <f t="shared" si="22"/>
        <v>1030</v>
      </c>
      <c r="F72" s="65">
        <f t="shared" si="23"/>
        <v>6946</v>
      </c>
    </row>
    <row r="73" spans="1:6" x14ac:dyDescent="0.35">
      <c r="A73" s="63" t="s">
        <v>87</v>
      </c>
      <c r="B73" s="64">
        <f t="shared" si="19"/>
        <v>95</v>
      </c>
      <c r="C73" s="64">
        <f t="shared" si="20"/>
        <v>515</v>
      </c>
      <c r="D73" s="64">
        <f t="shared" si="21"/>
        <v>208</v>
      </c>
      <c r="E73" s="64">
        <f t="shared" si="22"/>
        <v>104</v>
      </c>
      <c r="F73" s="65">
        <f t="shared" si="23"/>
        <v>922</v>
      </c>
    </row>
    <row r="74" spans="1:6" x14ac:dyDescent="0.35">
      <c r="A74" s="63" t="s">
        <v>88</v>
      </c>
      <c r="B74" s="64">
        <f t="shared" si="19"/>
        <v>107</v>
      </c>
      <c r="C74" s="64">
        <f t="shared" si="20"/>
        <v>435</v>
      </c>
      <c r="D74" s="64">
        <f t="shared" si="21"/>
        <v>329</v>
      </c>
      <c r="E74" s="64">
        <f t="shared" si="22"/>
        <v>856</v>
      </c>
      <c r="F74" s="65">
        <f t="shared" si="23"/>
        <v>1727</v>
      </c>
    </row>
    <row r="75" spans="1:6" x14ac:dyDescent="0.35">
      <c r="A75" s="63" t="s">
        <v>89</v>
      </c>
      <c r="B75" s="64">
        <f t="shared" si="19"/>
        <v>3038</v>
      </c>
      <c r="C75" s="64">
        <f t="shared" si="20"/>
        <v>12205</v>
      </c>
      <c r="D75" s="64">
        <f t="shared" si="21"/>
        <v>3534</v>
      </c>
      <c r="E75" s="64">
        <f t="shared" si="22"/>
        <v>4111</v>
      </c>
      <c r="F75" s="65">
        <f t="shared" si="23"/>
        <v>22888</v>
      </c>
    </row>
    <row r="76" spans="1:6" x14ac:dyDescent="0.35">
      <c r="A76" s="63" t="s">
        <v>90</v>
      </c>
      <c r="B76" s="64">
        <f t="shared" si="19"/>
        <v>1004</v>
      </c>
      <c r="C76" s="64">
        <f t="shared" si="20"/>
        <v>11149</v>
      </c>
      <c r="D76" s="64">
        <f t="shared" si="21"/>
        <v>2481</v>
      </c>
      <c r="E76" s="64">
        <f t="shared" si="22"/>
        <v>2385</v>
      </c>
      <c r="F76" s="65">
        <f t="shared" si="23"/>
        <v>17019</v>
      </c>
    </row>
    <row r="77" spans="1:6" x14ac:dyDescent="0.35">
      <c r="A77" s="63" t="s">
        <v>91</v>
      </c>
      <c r="B77" s="64">
        <f t="shared" si="19"/>
        <v>7374</v>
      </c>
      <c r="C77" s="64">
        <f t="shared" si="20"/>
        <v>19745</v>
      </c>
      <c r="D77" s="64">
        <f t="shared" si="21"/>
        <v>11656</v>
      </c>
      <c r="E77" s="64">
        <f t="shared" si="22"/>
        <v>25192</v>
      </c>
      <c r="F77" s="65">
        <f t="shared" si="23"/>
        <v>63967</v>
      </c>
    </row>
    <row r="78" spans="1:6" ht="15" thickBot="1" x14ac:dyDescent="0.4">
      <c r="A78" s="66" t="s">
        <v>49</v>
      </c>
      <c r="B78" s="25">
        <f t="shared" si="19"/>
        <v>735</v>
      </c>
      <c r="C78" s="26">
        <f t="shared" si="20"/>
        <v>12622</v>
      </c>
      <c r="D78" s="26">
        <f t="shared" si="21"/>
        <v>5037</v>
      </c>
      <c r="E78" s="26">
        <f t="shared" si="22"/>
        <v>2610</v>
      </c>
      <c r="F78" s="67">
        <f t="shared" si="23"/>
        <v>21004</v>
      </c>
    </row>
    <row r="79" spans="1:6" ht="15" thickTop="1" x14ac:dyDescent="0.35">
      <c r="A79" s="56" t="s">
        <v>92</v>
      </c>
      <c r="B79" s="23">
        <f t="shared" si="19"/>
        <v>75156</v>
      </c>
      <c r="C79" s="24">
        <f t="shared" si="20"/>
        <v>244011</v>
      </c>
      <c r="D79" s="24">
        <f t="shared" si="21"/>
        <v>136057</v>
      </c>
      <c r="E79" s="24">
        <f t="shared" si="22"/>
        <v>335599</v>
      </c>
      <c r="F79" s="68">
        <f t="shared" si="23"/>
        <v>790823</v>
      </c>
    </row>
    <row r="81" spans="1:5" x14ac:dyDescent="0.35">
      <c r="A81" s="3" t="s">
        <v>209</v>
      </c>
      <c r="B81" s="5" t="s">
        <v>212</v>
      </c>
    </row>
    <row r="83" spans="1:5" x14ac:dyDescent="0.35">
      <c r="A83" s="3" t="s">
        <v>186</v>
      </c>
    </row>
    <row r="85" spans="1:5" x14ac:dyDescent="0.35">
      <c r="A85" s="43"/>
      <c r="B85" s="47" t="s">
        <v>93</v>
      </c>
      <c r="C85" s="47" t="s">
        <v>94</v>
      </c>
      <c r="D85" s="47" t="s">
        <v>95</v>
      </c>
      <c r="E85" s="48" t="s">
        <v>96</v>
      </c>
    </row>
    <row r="86" spans="1:5" x14ac:dyDescent="0.35">
      <c r="A86" s="63" t="s">
        <v>75</v>
      </c>
      <c r="B86" s="64">
        <f t="shared" ref="B86:B104" si="24">100000*(B61/(SUM(B$29:E$29)))</f>
        <v>12.965328078329177</v>
      </c>
      <c r="C86" s="64">
        <f t="shared" ref="C86:C104" si="25">100000*(C61/SUM(F$29:N$29))</f>
        <v>10.820474062892179</v>
      </c>
      <c r="D86" s="64">
        <f t="shared" ref="D86:D104" si="26">100000*(D61/SUM(O$29:Q$29))</f>
        <v>12.998807008769706</v>
      </c>
      <c r="E86" s="65">
        <f t="shared" ref="E86:E104" si="27">100000*(E61/SUM(R$29:U$29))</f>
        <v>26.237945820438998</v>
      </c>
    </row>
    <row r="87" spans="1:5" x14ac:dyDescent="0.35">
      <c r="A87" s="63" t="s">
        <v>76</v>
      </c>
      <c r="B87" s="64">
        <f t="shared" si="24"/>
        <v>21.453916049931149</v>
      </c>
      <c r="C87" s="64">
        <f t="shared" si="25"/>
        <v>23.481807446064035</v>
      </c>
      <c r="D87" s="64">
        <f t="shared" si="26"/>
        <v>19.385990596532086</v>
      </c>
      <c r="E87" s="65">
        <f t="shared" si="27"/>
        <v>10.439630995803562</v>
      </c>
    </row>
    <row r="88" spans="1:5" x14ac:dyDescent="0.35">
      <c r="A88" s="63" t="s">
        <v>77</v>
      </c>
      <c r="B88" s="64">
        <f t="shared" si="24"/>
        <v>3.7794017439485446</v>
      </c>
      <c r="C88" s="64">
        <f t="shared" si="25"/>
        <v>18.518380929248934</v>
      </c>
      <c r="D88" s="64">
        <f t="shared" si="26"/>
        <v>18.188978152559049</v>
      </c>
      <c r="E88" s="65">
        <f t="shared" si="27"/>
        <v>43.359594151584751</v>
      </c>
    </row>
    <row r="89" spans="1:5" x14ac:dyDescent="0.35">
      <c r="A89" s="63" t="s">
        <v>78</v>
      </c>
      <c r="B89" s="64">
        <f t="shared" si="24"/>
        <v>9.2375810279197932</v>
      </c>
      <c r="C89" s="64">
        <f t="shared" si="25"/>
        <v>30.492902721359439</v>
      </c>
      <c r="D89" s="64">
        <f t="shared" si="26"/>
        <v>20.246343290637707</v>
      </c>
      <c r="E89" s="65">
        <f t="shared" si="27"/>
        <v>18.853418105097511</v>
      </c>
    </row>
    <row r="90" spans="1:5" x14ac:dyDescent="0.35">
      <c r="A90" s="63" t="s">
        <v>79</v>
      </c>
      <c r="B90" s="64">
        <f t="shared" si="24"/>
        <v>263.63694670828312</v>
      </c>
      <c r="C90" s="64">
        <f t="shared" si="25"/>
        <v>211.80350315273327</v>
      </c>
      <c r="D90" s="64">
        <f t="shared" si="26"/>
        <v>821.08507494747414</v>
      </c>
      <c r="E90" s="65">
        <f t="shared" si="27"/>
        <v>4488.4695174211138</v>
      </c>
    </row>
    <row r="91" spans="1:5" x14ac:dyDescent="0.35">
      <c r="A91" s="63" t="s">
        <v>80</v>
      </c>
      <c r="B91" s="64">
        <f t="shared" si="24"/>
        <v>151.42573411004776</v>
      </c>
      <c r="C91" s="64">
        <f t="shared" si="25"/>
        <v>125.9214158347757</v>
      </c>
      <c r="D91" s="64">
        <f t="shared" si="26"/>
        <v>89.645010061918271</v>
      </c>
      <c r="E91" s="65">
        <f t="shared" si="27"/>
        <v>143.08339321009012</v>
      </c>
    </row>
    <row r="92" spans="1:5" x14ac:dyDescent="0.35">
      <c r="A92" s="63" t="s">
        <v>81</v>
      </c>
      <c r="B92" s="64">
        <f t="shared" si="24"/>
        <v>40.755553202397294</v>
      </c>
      <c r="C92" s="64">
        <f t="shared" si="25"/>
        <v>43.156789307472046</v>
      </c>
      <c r="D92" s="64">
        <f t="shared" si="26"/>
        <v>36.593044478644501</v>
      </c>
      <c r="E92" s="65">
        <f t="shared" si="27"/>
        <v>44.846302165071641</v>
      </c>
    </row>
    <row r="93" spans="1:5" x14ac:dyDescent="0.35">
      <c r="A93" s="63" t="s">
        <v>82</v>
      </c>
      <c r="B93" s="64">
        <f t="shared" si="24"/>
        <v>1.2397126449398417</v>
      </c>
      <c r="C93" s="64">
        <f t="shared" si="25"/>
        <v>0.22978826466736579</v>
      </c>
      <c r="D93" s="64">
        <f t="shared" si="26"/>
        <v>0.39276970817865298</v>
      </c>
      <c r="E93" s="65">
        <f t="shared" si="27"/>
        <v>0.57181077441803552</v>
      </c>
    </row>
    <row r="94" spans="1:5" x14ac:dyDescent="0.35">
      <c r="A94" s="63" t="s">
        <v>83</v>
      </c>
      <c r="B94" s="64">
        <f t="shared" si="24"/>
        <v>6.5343187327037482</v>
      </c>
      <c r="C94" s="64">
        <f t="shared" si="25"/>
        <v>5.6630041225801921</v>
      </c>
      <c r="D94" s="64">
        <f t="shared" si="26"/>
        <v>26.390383725718063</v>
      </c>
      <c r="E94" s="65">
        <f t="shared" si="27"/>
        <v>109.98371809663472</v>
      </c>
    </row>
    <row r="95" spans="1:5" x14ac:dyDescent="0.35">
      <c r="A95" s="63" t="s">
        <v>84</v>
      </c>
      <c r="B95" s="64">
        <f t="shared" si="24"/>
        <v>0.37019197036398049</v>
      </c>
      <c r="C95" s="64">
        <f t="shared" si="25"/>
        <v>0.99064274101042149</v>
      </c>
      <c r="D95" s="64">
        <f t="shared" si="26"/>
        <v>0.79489107607584542</v>
      </c>
      <c r="E95" s="65">
        <f t="shared" si="27"/>
        <v>0.89855978837119876</v>
      </c>
    </row>
    <row r="96" spans="1:5" x14ac:dyDescent="0.35">
      <c r="A96" s="63" t="s">
        <v>85</v>
      </c>
      <c r="B96" s="64">
        <f t="shared" si="24"/>
        <v>1.9026145453590626</v>
      </c>
      <c r="C96" s="64">
        <f t="shared" si="25"/>
        <v>2.1191584408212623</v>
      </c>
      <c r="D96" s="64">
        <f t="shared" si="26"/>
        <v>2.4220798671016932</v>
      </c>
      <c r="E96" s="65">
        <f t="shared" si="27"/>
        <v>3.2348152381363153</v>
      </c>
    </row>
    <row r="97" spans="1:6" x14ac:dyDescent="0.35">
      <c r="A97" s="63" t="s">
        <v>86</v>
      </c>
      <c r="B97" s="64">
        <f t="shared" si="24"/>
        <v>27.376987575754839</v>
      </c>
      <c r="C97" s="64">
        <f t="shared" si="25"/>
        <v>5.1191718962007604</v>
      </c>
      <c r="D97" s="64">
        <f t="shared" si="26"/>
        <v>6.8360632542522701</v>
      </c>
      <c r="E97" s="65">
        <f t="shared" si="27"/>
        <v>16.827574218587902</v>
      </c>
    </row>
    <row r="98" spans="1:6" x14ac:dyDescent="0.35">
      <c r="A98" s="63" t="s">
        <v>87</v>
      </c>
      <c r="B98" s="64">
        <f t="shared" si="24"/>
        <v>0.81786598103670116</v>
      </c>
      <c r="C98" s="64">
        <f t="shared" si="25"/>
        <v>1.314899514485482</v>
      </c>
      <c r="D98" s="64">
        <f t="shared" si="26"/>
        <v>1.9451452214561862</v>
      </c>
      <c r="E98" s="65">
        <f t="shared" si="27"/>
        <v>1.6990948725564483</v>
      </c>
    </row>
    <row r="99" spans="1:6" x14ac:dyDescent="0.35">
      <c r="A99" s="63" t="s">
        <v>88</v>
      </c>
      <c r="B99" s="64">
        <f t="shared" si="24"/>
        <v>0.92117536811502121</v>
      </c>
      <c r="C99" s="64">
        <f t="shared" si="25"/>
        <v>1.1106432792256014</v>
      </c>
      <c r="D99" s="64">
        <f t="shared" si="26"/>
        <v>3.0766960473994485</v>
      </c>
      <c r="E99" s="65">
        <f t="shared" si="27"/>
        <v>13.984857797195383</v>
      </c>
    </row>
    <row r="100" spans="1:6" x14ac:dyDescent="0.35">
      <c r="A100" s="63" t="s">
        <v>89</v>
      </c>
      <c r="B100" s="64">
        <f t="shared" si="24"/>
        <v>26.154493161994715</v>
      </c>
      <c r="C100" s="64">
        <f t="shared" si="25"/>
        <v>31.16184189183555</v>
      </c>
      <c r="D100" s="64">
        <f t="shared" si="26"/>
        <v>33.048765445318082</v>
      </c>
      <c r="E100" s="65">
        <f t="shared" si="27"/>
        <v>67.163259818072689</v>
      </c>
    </row>
    <row r="101" spans="1:6" x14ac:dyDescent="0.35">
      <c r="A101" s="63" t="s">
        <v>90</v>
      </c>
      <c r="B101" s="64">
        <f t="shared" si="24"/>
        <v>8.6435520522194516</v>
      </c>
      <c r="C101" s="64">
        <f t="shared" si="25"/>
        <v>28.465659586405124</v>
      </c>
      <c r="D101" s="64">
        <f t="shared" si="26"/>
        <v>23.201467761696144</v>
      </c>
      <c r="E101" s="65">
        <f t="shared" si="27"/>
        <v>38.964819913914702</v>
      </c>
    </row>
    <row r="102" spans="1:6" x14ac:dyDescent="0.35">
      <c r="A102" s="63" t="s">
        <v>91</v>
      </c>
      <c r="B102" s="64">
        <f t="shared" si="24"/>
        <v>63.483618359627727</v>
      </c>
      <c r="C102" s="64">
        <f t="shared" si="25"/>
        <v>50.412992065079308</v>
      </c>
      <c r="D102" s="64">
        <f t="shared" si="26"/>
        <v>109.00294567929474</v>
      </c>
      <c r="E102" s="65">
        <f t="shared" si="27"/>
        <v>411.57305797540431</v>
      </c>
    </row>
    <row r="103" spans="1:6" ht="15" thickBot="1" x14ac:dyDescent="0.4">
      <c r="A103" s="66" t="s">
        <v>49</v>
      </c>
      <c r="B103" s="25">
        <f t="shared" si="24"/>
        <v>6.3276999585471083</v>
      </c>
      <c r="C103" s="26">
        <f t="shared" si="25"/>
        <v>32.226527518127675</v>
      </c>
      <c r="D103" s="26">
        <f t="shared" si="26"/>
        <v>47.104310002282737</v>
      </c>
      <c r="E103" s="67">
        <f t="shared" si="27"/>
        <v>42.640746320887793</v>
      </c>
    </row>
    <row r="104" spans="1:6" ht="15" thickTop="1" x14ac:dyDescent="0.35">
      <c r="A104" s="56" t="s">
        <v>92</v>
      </c>
      <c r="B104" s="23">
        <f t="shared" si="24"/>
        <v>647.0266912715191</v>
      </c>
      <c r="C104" s="24">
        <f t="shared" si="25"/>
        <v>623.00960277498427</v>
      </c>
      <c r="D104" s="24">
        <f t="shared" si="26"/>
        <v>1272.3587663253093</v>
      </c>
      <c r="E104" s="68">
        <f t="shared" si="27"/>
        <v>5482.8321166833794</v>
      </c>
    </row>
    <row r="106" spans="1:6" x14ac:dyDescent="0.35">
      <c r="A106" s="3" t="s">
        <v>209</v>
      </c>
      <c r="B106" s="5" t="s">
        <v>211</v>
      </c>
    </row>
    <row r="108" spans="1:6" x14ac:dyDescent="0.35">
      <c r="A108" s="3" t="s">
        <v>185</v>
      </c>
    </row>
    <row r="110" spans="1:6" x14ac:dyDescent="0.35">
      <c r="A110" s="70" t="s">
        <v>54</v>
      </c>
      <c r="B110" s="82" t="s">
        <v>93</v>
      </c>
      <c r="C110" s="83" t="s">
        <v>94</v>
      </c>
      <c r="D110" s="83" t="s">
        <v>95</v>
      </c>
      <c r="E110" s="83" t="s">
        <v>96</v>
      </c>
      <c r="F110" s="84" t="s">
        <v>97</v>
      </c>
    </row>
    <row r="111" spans="1:6" x14ac:dyDescent="0.35">
      <c r="A111" s="63" t="s">
        <v>75</v>
      </c>
      <c r="B111" s="85">
        <v>3220</v>
      </c>
      <c r="C111" s="85">
        <v>4360</v>
      </c>
      <c r="D111" s="85">
        <v>824</v>
      </c>
      <c r="E111" s="85">
        <v>1053</v>
      </c>
      <c r="F111" s="86">
        <v>9457</v>
      </c>
    </row>
    <row r="112" spans="1:6" x14ac:dyDescent="0.35">
      <c r="A112" s="63" t="s">
        <v>76</v>
      </c>
      <c r="B112" s="85">
        <v>5279</v>
      </c>
      <c r="C112" s="85">
        <v>4913</v>
      </c>
      <c r="D112" s="85">
        <v>585</v>
      </c>
      <c r="E112" s="85">
        <v>255</v>
      </c>
      <c r="F112" s="86">
        <v>11032</v>
      </c>
    </row>
    <row r="113" spans="1:6" x14ac:dyDescent="0.35">
      <c r="A113" s="63" t="s">
        <v>77</v>
      </c>
      <c r="B113" s="85">
        <v>883</v>
      </c>
      <c r="C113" s="85">
        <v>12481</v>
      </c>
      <c r="D113" s="85">
        <v>1587</v>
      </c>
      <c r="E113" s="85">
        <v>1364</v>
      </c>
      <c r="F113" s="86">
        <v>16315</v>
      </c>
    </row>
    <row r="114" spans="1:6" x14ac:dyDescent="0.35">
      <c r="A114" s="63" t="s">
        <v>78</v>
      </c>
      <c r="B114" s="85">
        <v>2090</v>
      </c>
      <c r="C114" s="85">
        <v>16521</v>
      </c>
      <c r="D114" s="85">
        <v>1138</v>
      </c>
      <c r="E114" s="85">
        <v>972</v>
      </c>
      <c r="F114" s="86">
        <v>20721</v>
      </c>
    </row>
    <row r="115" spans="1:6" x14ac:dyDescent="0.35">
      <c r="A115" s="63" t="s">
        <v>79</v>
      </c>
      <c r="B115" s="85">
        <v>44998</v>
      </c>
      <c r="C115" s="85">
        <v>67173</v>
      </c>
      <c r="D115" s="85">
        <v>41095</v>
      </c>
      <c r="E115" s="85">
        <v>146818</v>
      </c>
      <c r="F115" s="86">
        <v>300084</v>
      </c>
    </row>
    <row r="116" spans="1:6" x14ac:dyDescent="0.35">
      <c r="A116" s="63" t="s">
        <v>80</v>
      </c>
      <c r="B116" s="85">
        <v>17801</v>
      </c>
      <c r="C116" s="85">
        <v>42990</v>
      </c>
      <c r="D116" s="85">
        <v>4168</v>
      </c>
      <c r="E116" s="85">
        <v>3117</v>
      </c>
      <c r="F116" s="86">
        <v>68076</v>
      </c>
    </row>
    <row r="117" spans="1:6" x14ac:dyDescent="0.35">
      <c r="A117" s="63" t="s">
        <v>81</v>
      </c>
      <c r="B117" s="85">
        <v>4577</v>
      </c>
      <c r="C117" s="85">
        <v>10208</v>
      </c>
      <c r="D117" s="85">
        <v>914</v>
      </c>
      <c r="E117" s="85">
        <v>636</v>
      </c>
      <c r="F117" s="86">
        <v>16335</v>
      </c>
    </row>
    <row r="118" spans="1:6" x14ac:dyDescent="0.35">
      <c r="A118" s="63" t="s">
        <v>82</v>
      </c>
      <c r="B118" s="85">
        <v>188</v>
      </c>
      <c r="C118" s="85">
        <v>118</v>
      </c>
      <c r="D118" s="85">
        <v>24</v>
      </c>
      <c r="E118" s="85">
        <v>21</v>
      </c>
      <c r="F118" s="86">
        <v>351</v>
      </c>
    </row>
    <row r="119" spans="1:6" x14ac:dyDescent="0.35">
      <c r="A119" s="63" t="s">
        <v>83</v>
      </c>
      <c r="B119" s="85">
        <v>336</v>
      </c>
      <c r="C119" s="85">
        <v>395</v>
      </c>
      <c r="D119" s="85">
        <v>286</v>
      </c>
      <c r="E119" s="85">
        <v>669</v>
      </c>
      <c r="F119" s="86">
        <v>1686</v>
      </c>
    </row>
    <row r="120" spans="1:6" x14ac:dyDescent="0.35">
      <c r="A120" s="63" t="s">
        <v>84</v>
      </c>
      <c r="B120" s="85">
        <v>111</v>
      </c>
      <c r="C120" s="85">
        <v>506</v>
      </c>
      <c r="D120" s="85">
        <v>80</v>
      </c>
      <c r="E120" s="85">
        <v>52</v>
      </c>
      <c r="F120" s="86">
        <v>749</v>
      </c>
    </row>
    <row r="121" spans="1:6" x14ac:dyDescent="0.35">
      <c r="A121" s="63" t="s">
        <v>85</v>
      </c>
      <c r="B121" s="85">
        <v>467</v>
      </c>
      <c r="C121" s="85">
        <v>1423</v>
      </c>
      <c r="D121" s="85">
        <v>226</v>
      </c>
      <c r="E121" s="85">
        <v>324</v>
      </c>
      <c r="F121" s="86">
        <v>2440</v>
      </c>
    </row>
    <row r="122" spans="1:6" x14ac:dyDescent="0.35">
      <c r="A122" s="63" t="s">
        <v>86</v>
      </c>
      <c r="B122" s="85">
        <v>2678</v>
      </c>
      <c r="C122" s="85">
        <v>1336</v>
      </c>
      <c r="D122" s="85">
        <v>286</v>
      </c>
      <c r="E122" s="85">
        <v>467</v>
      </c>
      <c r="F122" s="86">
        <v>4767</v>
      </c>
    </row>
    <row r="123" spans="1:6" x14ac:dyDescent="0.35">
      <c r="A123" s="63" t="s">
        <v>87</v>
      </c>
      <c r="B123" s="85">
        <v>94</v>
      </c>
      <c r="C123" s="85">
        <v>440</v>
      </c>
      <c r="D123" s="85">
        <v>121</v>
      </c>
      <c r="E123" s="85">
        <v>40</v>
      </c>
      <c r="F123" s="86">
        <v>695</v>
      </c>
    </row>
    <row r="124" spans="1:6" x14ac:dyDescent="0.35">
      <c r="A124" s="63" t="s">
        <v>88</v>
      </c>
      <c r="B124" s="85">
        <v>78</v>
      </c>
      <c r="C124" s="85">
        <v>257</v>
      </c>
      <c r="D124" s="85">
        <v>146</v>
      </c>
      <c r="E124" s="85">
        <v>337</v>
      </c>
      <c r="F124" s="86">
        <v>818</v>
      </c>
    </row>
    <row r="125" spans="1:6" x14ac:dyDescent="0.35">
      <c r="A125" s="63" t="s">
        <v>89</v>
      </c>
      <c r="B125" s="85">
        <v>6658</v>
      </c>
      <c r="C125" s="85">
        <v>11548</v>
      </c>
      <c r="D125" s="85">
        <v>1197</v>
      </c>
      <c r="E125" s="85">
        <v>1511</v>
      </c>
      <c r="F125" s="86">
        <v>20914</v>
      </c>
    </row>
    <row r="126" spans="1:6" x14ac:dyDescent="0.35">
      <c r="A126" s="63" t="s">
        <v>90</v>
      </c>
      <c r="B126" s="85">
        <v>503</v>
      </c>
      <c r="C126" s="85">
        <v>5159</v>
      </c>
      <c r="D126" s="85">
        <v>882</v>
      </c>
      <c r="E126" s="85">
        <v>820</v>
      </c>
      <c r="F126" s="86">
        <v>7364</v>
      </c>
    </row>
    <row r="127" spans="1:6" x14ac:dyDescent="0.35">
      <c r="A127" s="63" t="s">
        <v>91</v>
      </c>
      <c r="B127" s="85">
        <v>9454</v>
      </c>
      <c r="C127" s="85">
        <v>21240</v>
      </c>
      <c r="D127" s="85">
        <v>4724</v>
      </c>
      <c r="E127" s="85">
        <v>9692</v>
      </c>
      <c r="F127" s="86">
        <v>45110</v>
      </c>
    </row>
    <row r="128" spans="1:6" ht="15" thickBot="1" x14ac:dyDescent="0.4">
      <c r="A128" s="66" t="s">
        <v>49</v>
      </c>
      <c r="B128" s="87">
        <v>742</v>
      </c>
      <c r="C128" s="88">
        <v>9544</v>
      </c>
      <c r="D128" s="88">
        <v>1511</v>
      </c>
      <c r="E128" s="88">
        <v>864</v>
      </c>
      <c r="F128" s="89">
        <v>12661</v>
      </c>
    </row>
    <row r="129" spans="1:22" ht="15" thickTop="1" x14ac:dyDescent="0.35">
      <c r="A129" s="90"/>
      <c r="B129" s="91">
        <v>100157</v>
      </c>
      <c r="C129" s="91">
        <v>210612</v>
      </c>
      <c r="D129" s="91">
        <v>59794</v>
      </c>
      <c r="E129" s="91">
        <v>169012</v>
      </c>
      <c r="F129" s="92">
        <v>539575</v>
      </c>
    </row>
    <row r="131" spans="1:22" x14ac:dyDescent="0.35">
      <c r="A131" s="3" t="s">
        <v>209</v>
      </c>
      <c r="B131" s="125" t="s">
        <v>205</v>
      </c>
    </row>
    <row r="133" spans="1:22" x14ac:dyDescent="0.35">
      <c r="A133" s="3" t="s">
        <v>119</v>
      </c>
    </row>
    <row r="135" spans="1:22" x14ac:dyDescent="0.35">
      <c r="A135" s="69"/>
      <c r="B135" s="47" t="s">
        <v>98</v>
      </c>
      <c r="C135" s="47" t="s">
        <v>99</v>
      </c>
      <c r="D135" s="47" t="s">
        <v>100</v>
      </c>
      <c r="E135" s="47" t="s">
        <v>101</v>
      </c>
      <c r="F135" s="47" t="s">
        <v>102</v>
      </c>
      <c r="G135" s="47" t="s">
        <v>103</v>
      </c>
      <c r="H135" s="47" t="s">
        <v>104</v>
      </c>
      <c r="I135" s="47" t="s">
        <v>105</v>
      </c>
      <c r="J135" s="47" t="s">
        <v>106</v>
      </c>
      <c r="K135" s="47" t="s">
        <v>107</v>
      </c>
      <c r="L135" s="47" t="s">
        <v>108</v>
      </c>
      <c r="M135" s="47" t="s">
        <v>109</v>
      </c>
      <c r="N135" s="47" t="s">
        <v>110</v>
      </c>
      <c r="O135" s="47" t="s">
        <v>111</v>
      </c>
      <c r="P135" s="47" t="s">
        <v>112</v>
      </c>
      <c r="Q135" s="47" t="s">
        <v>113</v>
      </c>
      <c r="R135" s="47" t="s">
        <v>114</v>
      </c>
      <c r="S135" s="47" t="s">
        <v>115</v>
      </c>
      <c r="T135" s="47" t="s">
        <v>116</v>
      </c>
      <c r="U135" s="47" t="s">
        <v>117</v>
      </c>
      <c r="V135" s="48" t="s">
        <v>118</v>
      </c>
    </row>
    <row r="136" spans="1:22" x14ac:dyDescent="0.35">
      <c r="A136" s="45" t="s">
        <v>53</v>
      </c>
      <c r="B136" s="17">
        <v>559072</v>
      </c>
      <c r="C136" s="17">
        <v>2318348</v>
      </c>
      <c r="D136" s="17">
        <v>3092032</v>
      </c>
      <c r="E136" s="17">
        <v>3254513</v>
      </c>
      <c r="F136" s="17">
        <v>1887527</v>
      </c>
      <c r="G136" s="17">
        <v>1211429</v>
      </c>
      <c r="H136" s="17">
        <v>3045928</v>
      </c>
      <c r="I136" s="17">
        <v>3195937</v>
      </c>
      <c r="J136" s="17">
        <v>3784502</v>
      </c>
      <c r="K136" s="17">
        <v>3954488</v>
      </c>
      <c r="L136" s="17">
        <v>3582854</v>
      </c>
      <c r="M136" s="17">
        <v>3154363</v>
      </c>
      <c r="N136" s="17">
        <v>3215331</v>
      </c>
      <c r="O136" s="17">
        <v>3055800</v>
      </c>
      <c r="P136" s="17">
        <v>2393953</v>
      </c>
      <c r="Q136" s="17">
        <v>2170651</v>
      </c>
      <c r="R136" s="17">
        <v>1949691</v>
      </c>
      <c r="S136" s="17">
        <v>1620704</v>
      </c>
      <c r="T136" s="17">
        <v>1175069</v>
      </c>
      <c r="U136" s="17">
        <v>623733</v>
      </c>
      <c r="V136" s="79">
        <v>330286</v>
      </c>
    </row>
    <row r="138" spans="1:22" x14ac:dyDescent="0.35">
      <c r="A138" s="3" t="s">
        <v>209</v>
      </c>
      <c r="B138" s="125" t="s">
        <v>207</v>
      </c>
    </row>
    <row r="140" spans="1:22" x14ac:dyDescent="0.35">
      <c r="A140" s="3" t="s">
        <v>184</v>
      </c>
    </row>
    <row r="142" spans="1:22" x14ac:dyDescent="0.35">
      <c r="A142" s="43"/>
      <c r="B142" s="47" t="s">
        <v>93</v>
      </c>
      <c r="C142" s="47" t="s">
        <v>94</v>
      </c>
      <c r="D142" s="47" t="s">
        <v>95</v>
      </c>
      <c r="E142" s="48" t="s">
        <v>96</v>
      </c>
    </row>
    <row r="143" spans="1:22" x14ac:dyDescent="0.35">
      <c r="A143" s="63" t="s">
        <v>75</v>
      </c>
      <c r="B143" s="64">
        <f t="shared" ref="B143:B161" si="28">100000*(B111/(SUM(B$136:E$136)))</f>
        <v>34.909065678371505</v>
      </c>
      <c r="C143" s="64">
        <f t="shared" ref="C143:C161" si="29">100000*(C111/SUM(F$136:M$136))</f>
        <v>18.306230315554068</v>
      </c>
      <c r="D143" s="64">
        <f t="shared" ref="D143:D161" si="30">100000*(D111/SUM(P$136:R$136))</f>
        <v>12.649104776495383</v>
      </c>
      <c r="E143" s="65">
        <f t="shared" ref="E143:E161" si="31">100000*(E111/SUM(S$136:V$136))</f>
        <v>28.081557590394347</v>
      </c>
    </row>
    <row r="144" spans="1:22" x14ac:dyDescent="0.35">
      <c r="A144" s="63" t="s">
        <v>76</v>
      </c>
      <c r="B144" s="64">
        <f t="shared" si="28"/>
        <v>57.231353327988558</v>
      </c>
      <c r="C144" s="64">
        <f t="shared" si="29"/>
        <v>20.628098518421357</v>
      </c>
      <c r="D144" s="64">
        <f t="shared" si="30"/>
        <v>8.9802503570992709</v>
      </c>
      <c r="E144" s="65">
        <f t="shared" si="31"/>
        <v>6.8003771942550415</v>
      </c>
    </row>
    <row r="145" spans="1:5" x14ac:dyDescent="0.35">
      <c r="A145" s="63" t="s">
        <v>77</v>
      </c>
      <c r="B145" s="64">
        <f t="shared" si="28"/>
        <v>9.5728897496900736</v>
      </c>
      <c r="C145" s="64">
        <f t="shared" si="29"/>
        <v>52.403683616612447</v>
      </c>
      <c r="D145" s="64">
        <f t="shared" si="30"/>
        <v>24.361807379002638</v>
      </c>
      <c r="E145" s="65">
        <f t="shared" si="31"/>
        <v>36.375350952799515</v>
      </c>
    </row>
    <row r="146" spans="1:5" x14ac:dyDescent="0.35">
      <c r="A146" s="63" t="s">
        <v>78</v>
      </c>
      <c r="B146" s="64">
        <f t="shared" si="28"/>
        <v>22.658368716706971</v>
      </c>
      <c r="C146" s="64">
        <f t="shared" si="29"/>
        <v>69.366337395245125</v>
      </c>
      <c r="D146" s="64">
        <f t="shared" si="30"/>
        <v>17.469273344237557</v>
      </c>
      <c r="E146" s="65">
        <f t="shared" si="31"/>
        <v>25.921437775748629</v>
      </c>
    </row>
    <row r="147" spans="1:5" x14ac:dyDescent="0.35">
      <c r="A147" s="63" t="s">
        <v>79</v>
      </c>
      <c r="B147" s="64">
        <f t="shared" si="28"/>
        <v>487.83793086812449</v>
      </c>
      <c r="C147" s="64">
        <f t="shared" si="29"/>
        <v>282.03770848319107</v>
      </c>
      <c r="D147" s="64">
        <f t="shared" si="30"/>
        <v>630.84339901708472</v>
      </c>
      <c r="E147" s="65">
        <f t="shared" si="31"/>
        <v>3915.3638388475952</v>
      </c>
    </row>
    <row r="148" spans="1:5" x14ac:dyDescent="0.35">
      <c r="A148" s="63" t="s">
        <v>80</v>
      </c>
      <c r="B148" s="64">
        <f t="shared" si="28"/>
        <v>192.98642178282333</v>
      </c>
      <c r="C148" s="64">
        <f t="shared" si="29"/>
        <v>180.50111038203423</v>
      </c>
      <c r="D148" s="64">
        <f t="shared" si="30"/>
        <v>63.982364937418396</v>
      </c>
      <c r="E148" s="65">
        <f t="shared" si="31"/>
        <v>83.124610645070447</v>
      </c>
    </row>
    <row r="149" spans="1:5" x14ac:dyDescent="0.35">
      <c r="A149" s="63" t="s">
        <v>81</v>
      </c>
      <c r="B149" s="64">
        <f t="shared" si="28"/>
        <v>49.620743357113781</v>
      </c>
      <c r="C149" s="64">
        <f t="shared" si="29"/>
        <v>42.86009152779264</v>
      </c>
      <c r="D149" s="64">
        <f t="shared" si="30"/>
        <v>14.030681754510658</v>
      </c>
      <c r="E149" s="65">
        <f t="shared" si="31"/>
        <v>16.96094076684787</v>
      </c>
    </row>
    <row r="150" spans="1:5" x14ac:dyDescent="0.35">
      <c r="A150" s="63" t="s">
        <v>82</v>
      </c>
      <c r="B150" s="64">
        <f t="shared" si="28"/>
        <v>2.0381690520291436</v>
      </c>
      <c r="C150" s="64">
        <f t="shared" si="29"/>
        <v>0.49544384798976598</v>
      </c>
      <c r="D150" s="64">
        <f t="shared" si="30"/>
        <v>0.36842052747073933</v>
      </c>
      <c r="E150" s="65">
        <f t="shared" si="31"/>
        <v>0.56003106305629757</v>
      </c>
    </row>
    <row r="151" spans="1:5" x14ac:dyDescent="0.35">
      <c r="A151" s="63" t="s">
        <v>83</v>
      </c>
      <c r="B151" s="64">
        <f t="shared" si="28"/>
        <v>3.642685114264852</v>
      </c>
      <c r="C151" s="64">
        <f t="shared" si="29"/>
        <v>1.6584772877623524</v>
      </c>
      <c r="D151" s="64">
        <f t="shared" si="30"/>
        <v>4.3903446190263109</v>
      </c>
      <c r="E151" s="65">
        <f t="shared" si="31"/>
        <v>17.84098958022205</v>
      </c>
    </row>
    <row r="152" spans="1:5" x14ac:dyDescent="0.35">
      <c r="A152" s="63" t="s">
        <v>84</v>
      </c>
      <c r="B152" s="64">
        <f t="shared" si="28"/>
        <v>1.2033870466767818</v>
      </c>
      <c r="C152" s="64">
        <f t="shared" si="29"/>
        <v>2.1245303990069626</v>
      </c>
      <c r="D152" s="64">
        <f t="shared" si="30"/>
        <v>1.2280684249024645</v>
      </c>
      <c r="E152" s="65">
        <f t="shared" si="31"/>
        <v>1.3867435847108318</v>
      </c>
    </row>
    <row r="153" spans="1:5" x14ac:dyDescent="0.35">
      <c r="A153" s="63" t="s">
        <v>85</v>
      </c>
      <c r="B153" s="64">
        <f t="shared" si="28"/>
        <v>5.0628986558383513</v>
      </c>
      <c r="C153" s="64">
        <f t="shared" si="29"/>
        <v>5.9747169126223474</v>
      </c>
      <c r="D153" s="64">
        <f t="shared" si="30"/>
        <v>3.4692933003494617</v>
      </c>
      <c r="E153" s="65">
        <f t="shared" si="31"/>
        <v>8.6404792585828769</v>
      </c>
    </row>
    <row r="154" spans="1:5" x14ac:dyDescent="0.35">
      <c r="A154" s="63" t="s">
        <v>86</v>
      </c>
      <c r="B154" s="64">
        <f t="shared" si="28"/>
        <v>29.033067666670458</v>
      </c>
      <c r="C154" s="64">
        <f t="shared" si="29"/>
        <v>5.6094320416468415</v>
      </c>
      <c r="D154" s="64">
        <f t="shared" si="30"/>
        <v>4.3903446190263109</v>
      </c>
      <c r="E154" s="65">
        <f t="shared" si="31"/>
        <v>12.454024116537665</v>
      </c>
    </row>
    <row r="155" spans="1:5" x14ac:dyDescent="0.35">
      <c r="A155" s="63" t="s">
        <v>87</v>
      </c>
      <c r="B155" s="64">
        <f t="shared" si="28"/>
        <v>1.0190845260145718</v>
      </c>
      <c r="C155" s="64">
        <f t="shared" si="29"/>
        <v>1.8474177382669239</v>
      </c>
      <c r="D155" s="64">
        <f t="shared" si="30"/>
        <v>1.8574534926649775</v>
      </c>
      <c r="E155" s="65">
        <f t="shared" si="31"/>
        <v>1.0667258343929478</v>
      </c>
    </row>
    <row r="156" spans="1:5" x14ac:dyDescent="0.35">
      <c r="A156" s="63" t="s">
        <v>88</v>
      </c>
      <c r="B156" s="64">
        <f t="shared" si="28"/>
        <v>0.84562333009719792</v>
      </c>
      <c r="C156" s="64">
        <f t="shared" si="29"/>
        <v>1.0790599062149988</v>
      </c>
      <c r="D156" s="64">
        <f t="shared" si="30"/>
        <v>2.2412248754469974</v>
      </c>
      <c r="E156" s="65">
        <f t="shared" si="31"/>
        <v>8.987165154760584</v>
      </c>
    </row>
    <row r="157" spans="1:5" x14ac:dyDescent="0.35">
      <c r="A157" s="63" t="s">
        <v>89</v>
      </c>
      <c r="B157" s="64">
        <f t="shared" si="28"/>
        <v>72.181540151117233</v>
      </c>
      <c r="C157" s="64">
        <f t="shared" si="29"/>
        <v>48.486318276150996</v>
      </c>
      <c r="D157" s="64">
        <f t="shared" si="30"/>
        <v>18.374973807603126</v>
      </c>
      <c r="E157" s="65">
        <f t="shared" si="31"/>
        <v>40.295568394193602</v>
      </c>
    </row>
    <row r="158" spans="1:5" x14ac:dyDescent="0.35">
      <c r="A158" s="63" t="s">
        <v>90</v>
      </c>
      <c r="B158" s="64">
        <f t="shared" si="28"/>
        <v>5.4531863466524424</v>
      </c>
      <c r="C158" s="64">
        <f t="shared" si="29"/>
        <v>21.660972981179683</v>
      </c>
      <c r="D158" s="64">
        <f t="shared" si="30"/>
        <v>13.539454384549671</v>
      </c>
      <c r="E158" s="65">
        <f t="shared" si="31"/>
        <v>21.867879605055425</v>
      </c>
    </row>
    <row r="159" spans="1:5" x14ac:dyDescent="0.35">
      <c r="A159" s="63" t="s">
        <v>91</v>
      </c>
      <c r="B159" s="64">
        <f t="shared" si="28"/>
        <v>102.49388413767831</v>
      </c>
      <c r="C159" s="64">
        <f t="shared" si="29"/>
        <v>89.179892638157867</v>
      </c>
      <c r="D159" s="64">
        <f t="shared" si="30"/>
        <v>72.517440490490529</v>
      </c>
      <c r="E159" s="65">
        <f t="shared" si="31"/>
        <v>258.46766967341119</v>
      </c>
    </row>
    <row r="160" spans="1:5" ht="15" thickBot="1" x14ac:dyDescent="0.4">
      <c r="A160" s="66" t="s">
        <v>49</v>
      </c>
      <c r="B160" s="25">
        <f t="shared" si="28"/>
        <v>8.0442629606682168</v>
      </c>
      <c r="C160" s="26">
        <f t="shared" si="29"/>
        <v>40.072170213680735</v>
      </c>
      <c r="D160" s="26">
        <f t="shared" si="30"/>
        <v>23.195142375345299</v>
      </c>
      <c r="E160" s="67">
        <f t="shared" si="31"/>
        <v>23.041278022887671</v>
      </c>
    </row>
    <row r="161" spans="1:16" ht="15" thickTop="1" x14ac:dyDescent="0.35">
      <c r="A161" s="56" t="s">
        <v>92</v>
      </c>
      <c r="B161" s="23">
        <f t="shared" si="28"/>
        <v>1085.8345624685262</v>
      </c>
      <c r="C161" s="24">
        <f t="shared" si="29"/>
        <v>884.2916924815305</v>
      </c>
      <c r="D161" s="24">
        <f t="shared" si="30"/>
        <v>917.88904248272445</v>
      </c>
      <c r="E161" s="68">
        <f t="shared" si="31"/>
        <v>4507.2366680605219</v>
      </c>
      <c r="M161" s="31"/>
      <c r="N161" s="31"/>
      <c r="O161" s="31"/>
      <c r="P161" s="31"/>
    </row>
    <row r="162" spans="1:16" x14ac:dyDescent="0.35">
      <c r="M162" s="31"/>
      <c r="N162" s="31"/>
      <c r="O162" s="31"/>
      <c r="P162" s="31"/>
    </row>
    <row r="163" spans="1:16" x14ac:dyDescent="0.35">
      <c r="A163" s="3" t="s">
        <v>209</v>
      </c>
      <c r="B163" s="5"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AE2B2-7ABB-4A13-8DD9-1D474EC60B16}">
  <dimension ref="A1:C17"/>
  <sheetViews>
    <sheetView workbookViewId="0">
      <selection activeCell="A17" sqref="A17"/>
    </sheetView>
  </sheetViews>
  <sheetFormatPr defaultRowHeight="14.5" x14ac:dyDescent="0.35"/>
  <cols>
    <col min="1" max="1" width="29.7265625" style="5" customWidth="1"/>
    <col min="2" max="2" width="12.453125" style="5" customWidth="1"/>
    <col min="3" max="3" width="17.81640625" style="5" customWidth="1"/>
    <col min="4" max="16384" width="8.7265625" style="5"/>
  </cols>
  <sheetData>
    <row r="1" spans="1:3" x14ac:dyDescent="0.35">
      <c r="A1" s="3" t="s">
        <v>134</v>
      </c>
    </row>
    <row r="3" spans="1:3" x14ac:dyDescent="0.35">
      <c r="A3" s="43" t="s">
        <v>181</v>
      </c>
      <c r="B3" s="96" t="s">
        <v>182</v>
      </c>
      <c r="C3" s="97" t="s">
        <v>183</v>
      </c>
    </row>
    <row r="4" spans="1:3" x14ac:dyDescent="0.35">
      <c r="A4" s="51" t="s">
        <v>123</v>
      </c>
      <c r="B4" s="29">
        <v>268567</v>
      </c>
      <c r="C4" s="98">
        <v>0.52557040005792555</v>
      </c>
    </row>
    <row r="5" spans="1:3" x14ac:dyDescent="0.35">
      <c r="A5" s="51" t="s">
        <v>124</v>
      </c>
      <c r="B5" s="29">
        <v>40402</v>
      </c>
      <c r="C5" s="98">
        <v>7.9064424531458843E-2</v>
      </c>
    </row>
    <row r="6" spans="1:3" x14ac:dyDescent="0.35">
      <c r="A6" s="51" t="s">
        <v>125</v>
      </c>
      <c r="B6" s="29">
        <v>40357</v>
      </c>
      <c r="C6" s="98">
        <v>7.8976362081483203E-2</v>
      </c>
    </row>
    <row r="7" spans="1:3" x14ac:dyDescent="0.35">
      <c r="A7" s="51" t="s">
        <v>126</v>
      </c>
      <c r="B7" s="29">
        <v>9410</v>
      </c>
      <c r="C7" s="98">
        <v>1.8414836761571896E-2</v>
      </c>
    </row>
    <row r="8" spans="1:3" x14ac:dyDescent="0.35">
      <c r="A8" s="51" t="s">
        <v>127</v>
      </c>
      <c r="B8" s="29">
        <v>27629</v>
      </c>
      <c r="C8" s="98">
        <v>5.4068387341707748E-2</v>
      </c>
    </row>
    <row r="9" spans="1:3" x14ac:dyDescent="0.35">
      <c r="A9" s="51" t="s">
        <v>128</v>
      </c>
      <c r="B9" s="29">
        <v>9720</v>
      </c>
      <c r="C9" s="98">
        <v>1.9021489194737388E-2</v>
      </c>
    </row>
    <row r="10" spans="1:3" x14ac:dyDescent="0.35">
      <c r="A10" s="51" t="s">
        <v>129</v>
      </c>
      <c r="B10" s="29">
        <v>889</v>
      </c>
      <c r="C10" s="98">
        <v>1.7397226228520102E-3</v>
      </c>
    </row>
    <row r="11" spans="1:3" x14ac:dyDescent="0.35">
      <c r="A11" s="51" t="s">
        <v>130</v>
      </c>
      <c r="B11" s="29">
        <v>375</v>
      </c>
      <c r="C11" s="98">
        <v>7.3385374979696716E-4</v>
      </c>
    </row>
    <row r="12" spans="1:3" x14ac:dyDescent="0.35">
      <c r="A12" s="51" t="s">
        <v>131</v>
      </c>
      <c r="B12" s="29">
        <v>15257</v>
      </c>
      <c r="C12" s="98">
        <v>2.9857084428406205E-2</v>
      </c>
    </row>
    <row r="13" spans="1:3" x14ac:dyDescent="0.35">
      <c r="A13" s="51" t="s">
        <v>132</v>
      </c>
      <c r="B13" s="29">
        <v>98388</v>
      </c>
      <c r="C13" s="98">
        <v>0.19253974062673068</v>
      </c>
    </row>
    <row r="14" spans="1:3" ht="15" thickBot="1" x14ac:dyDescent="0.4">
      <c r="A14" s="99" t="s">
        <v>133</v>
      </c>
      <c r="B14" s="30">
        <v>7</v>
      </c>
      <c r="C14" s="100">
        <v>1.3698603329543387E-5</v>
      </c>
    </row>
    <row r="15" spans="1:3" ht="15" thickTop="1" x14ac:dyDescent="0.35">
      <c r="A15" s="57" t="s">
        <v>180</v>
      </c>
      <c r="B15" s="24">
        <f>SUM(B4:B14)</f>
        <v>511001</v>
      </c>
      <c r="C15" s="101">
        <f>SUM(C4:C14)</f>
        <v>0.99999999999999989</v>
      </c>
    </row>
    <row r="17" spans="1:2" x14ac:dyDescent="0.35">
      <c r="A17" s="3" t="s">
        <v>209</v>
      </c>
      <c r="B17" s="125"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1CCE-57A3-497E-98E9-7F43559E2100}">
  <dimension ref="A1:F34"/>
  <sheetViews>
    <sheetView topLeftCell="A21" zoomScale="75" workbookViewId="0">
      <selection activeCell="A34" sqref="A34:B34"/>
    </sheetView>
  </sheetViews>
  <sheetFormatPr defaultRowHeight="14.5" x14ac:dyDescent="0.35"/>
  <cols>
    <col min="1" max="1" width="17.453125" style="5" customWidth="1"/>
    <col min="2" max="2" width="77.1796875" style="5" customWidth="1"/>
    <col min="3" max="16384" width="8.7265625" style="5"/>
  </cols>
  <sheetData>
    <row r="1" spans="1:6" x14ac:dyDescent="0.35">
      <c r="A1" s="3" t="s">
        <v>179</v>
      </c>
    </row>
    <row r="3" spans="1:6" x14ac:dyDescent="0.35">
      <c r="A3" s="102" t="s">
        <v>135</v>
      </c>
      <c r="B3" s="103" t="s">
        <v>54</v>
      </c>
      <c r="C3" s="122" t="s">
        <v>136</v>
      </c>
      <c r="D3" s="123" t="s">
        <v>137</v>
      </c>
      <c r="E3" s="124" t="s">
        <v>138</v>
      </c>
    </row>
    <row r="4" spans="1:6" ht="15" thickBot="1" x14ac:dyDescent="0.4">
      <c r="A4" s="104" t="s">
        <v>139</v>
      </c>
      <c r="B4" s="27" t="s">
        <v>50</v>
      </c>
      <c r="C4" s="28">
        <v>758369</v>
      </c>
      <c r="D4" s="118">
        <v>379333</v>
      </c>
      <c r="E4" s="105">
        <v>379036</v>
      </c>
    </row>
    <row r="5" spans="1:6" ht="15" thickTop="1" x14ac:dyDescent="0.35">
      <c r="A5" s="114" t="s">
        <v>140</v>
      </c>
      <c r="B5" s="115" t="s">
        <v>141</v>
      </c>
      <c r="C5" s="116">
        <v>60907</v>
      </c>
      <c r="D5" s="119">
        <v>40150</v>
      </c>
      <c r="E5" s="117">
        <v>20757</v>
      </c>
      <c r="F5" s="18"/>
    </row>
    <row r="6" spans="1:6" x14ac:dyDescent="0.35">
      <c r="A6" s="108" t="s">
        <v>142</v>
      </c>
      <c r="B6" s="12" t="s">
        <v>75</v>
      </c>
      <c r="C6" s="106">
        <v>9314</v>
      </c>
      <c r="D6" s="120">
        <v>5563</v>
      </c>
      <c r="E6" s="107">
        <v>3751</v>
      </c>
      <c r="F6" s="18"/>
    </row>
    <row r="7" spans="1:6" x14ac:dyDescent="0.35">
      <c r="A7" s="108" t="s">
        <v>143</v>
      </c>
      <c r="B7" s="12" t="s">
        <v>76</v>
      </c>
      <c r="C7" s="106">
        <v>16921</v>
      </c>
      <c r="D7" s="120">
        <v>13576</v>
      </c>
      <c r="E7" s="107">
        <v>3345</v>
      </c>
      <c r="F7" s="18"/>
    </row>
    <row r="8" spans="1:6" x14ac:dyDescent="0.35">
      <c r="A8" s="108" t="s">
        <v>144</v>
      </c>
      <c r="B8" s="12" t="s">
        <v>145</v>
      </c>
      <c r="C8" s="106">
        <v>9631</v>
      </c>
      <c r="D8" s="120">
        <v>8844</v>
      </c>
      <c r="E8" s="107">
        <v>787</v>
      </c>
      <c r="F8" s="18"/>
    </row>
    <row r="9" spans="1:6" x14ac:dyDescent="0.35">
      <c r="A9" s="108" t="s">
        <v>146</v>
      </c>
      <c r="B9" s="12" t="s">
        <v>147</v>
      </c>
      <c r="C9" s="106">
        <v>163</v>
      </c>
      <c r="D9" s="120">
        <v>97</v>
      </c>
      <c r="E9" s="107">
        <v>66</v>
      </c>
      <c r="F9" s="18"/>
    </row>
    <row r="10" spans="1:6" x14ac:dyDescent="0.35">
      <c r="A10" s="108" t="s">
        <v>148</v>
      </c>
      <c r="B10" s="12" t="s">
        <v>77</v>
      </c>
      <c r="C10" s="106">
        <v>14504</v>
      </c>
      <c r="D10" s="120">
        <v>7652</v>
      </c>
      <c r="E10" s="107">
        <v>6852</v>
      </c>
      <c r="F10" s="18"/>
    </row>
    <row r="11" spans="1:6" x14ac:dyDescent="0.35">
      <c r="A11" s="108" t="s">
        <v>149</v>
      </c>
      <c r="B11" s="12" t="s">
        <v>150</v>
      </c>
      <c r="C11" s="106">
        <v>684</v>
      </c>
      <c r="D11" s="120">
        <v>552</v>
      </c>
      <c r="E11" s="107">
        <v>132</v>
      </c>
      <c r="F11" s="18"/>
    </row>
    <row r="12" spans="1:6" x14ac:dyDescent="0.35">
      <c r="A12" s="108" t="s">
        <v>151</v>
      </c>
      <c r="B12" s="12" t="s">
        <v>152</v>
      </c>
      <c r="C12" s="106">
        <v>509</v>
      </c>
      <c r="D12" s="120">
        <v>470</v>
      </c>
      <c r="E12" s="107">
        <v>39</v>
      </c>
      <c r="F12" s="18"/>
    </row>
    <row r="13" spans="1:6" x14ac:dyDescent="0.35">
      <c r="A13" s="108" t="s">
        <v>153</v>
      </c>
      <c r="B13" s="12" t="s">
        <v>154</v>
      </c>
      <c r="C13" s="106">
        <v>1589</v>
      </c>
      <c r="D13" s="120">
        <v>615</v>
      </c>
      <c r="E13" s="107">
        <v>974</v>
      </c>
      <c r="F13" s="18"/>
    </row>
    <row r="14" spans="1:6" x14ac:dyDescent="0.35">
      <c r="A14" s="108" t="s">
        <v>155</v>
      </c>
      <c r="B14" s="12" t="s">
        <v>156</v>
      </c>
      <c r="C14" s="106">
        <v>6557</v>
      </c>
      <c r="D14" s="120">
        <v>2122</v>
      </c>
      <c r="E14" s="107">
        <v>4435</v>
      </c>
      <c r="F14" s="18"/>
    </row>
    <row r="15" spans="1:6" x14ac:dyDescent="0.35">
      <c r="A15" s="108" t="s">
        <v>157</v>
      </c>
      <c r="B15" s="12" t="s">
        <v>158</v>
      </c>
      <c r="C15" s="106">
        <v>588</v>
      </c>
      <c r="D15" s="120">
        <v>383</v>
      </c>
      <c r="E15" s="107">
        <v>205</v>
      </c>
      <c r="F15" s="18"/>
    </row>
    <row r="16" spans="1:6" x14ac:dyDescent="0.35">
      <c r="A16" s="108" t="s">
        <v>159</v>
      </c>
      <c r="B16" s="12" t="s">
        <v>160</v>
      </c>
      <c r="C16" s="106">
        <v>226</v>
      </c>
      <c r="D16" s="120">
        <v>172</v>
      </c>
      <c r="E16" s="107">
        <v>54</v>
      </c>
      <c r="F16" s="18"/>
    </row>
    <row r="17" spans="1:5" x14ac:dyDescent="0.35">
      <c r="A17" s="108" t="s">
        <v>161</v>
      </c>
      <c r="B17" s="12" t="s">
        <v>162</v>
      </c>
      <c r="C17" s="106">
        <v>221</v>
      </c>
      <c r="D17" s="120">
        <v>104</v>
      </c>
      <c r="E17" s="107">
        <v>117</v>
      </c>
    </row>
    <row r="18" spans="1:5" x14ac:dyDescent="0.35">
      <c r="A18" s="109" t="s">
        <v>163</v>
      </c>
      <c r="B18" s="110" t="s">
        <v>164</v>
      </c>
      <c r="C18" s="111">
        <v>679796</v>
      </c>
      <c r="D18" s="121">
        <v>327225</v>
      </c>
      <c r="E18" s="113">
        <v>352571</v>
      </c>
    </row>
    <row r="19" spans="1:5" x14ac:dyDescent="0.35">
      <c r="A19" s="108" t="s">
        <v>165</v>
      </c>
      <c r="B19" s="12" t="s">
        <v>79</v>
      </c>
      <c r="C19" s="106">
        <v>449338</v>
      </c>
      <c r="D19" s="120">
        <v>187409</v>
      </c>
      <c r="E19" s="107">
        <v>261929</v>
      </c>
    </row>
    <row r="20" spans="1:5" x14ac:dyDescent="0.35">
      <c r="A20" s="108" t="s">
        <v>166</v>
      </c>
      <c r="B20" s="12" t="s">
        <v>80</v>
      </c>
      <c r="C20" s="106">
        <v>91700</v>
      </c>
      <c r="D20" s="120">
        <v>61928</v>
      </c>
      <c r="E20" s="107">
        <v>29772</v>
      </c>
    </row>
    <row r="21" spans="1:5" x14ac:dyDescent="0.35">
      <c r="A21" s="108" t="s">
        <v>167</v>
      </c>
      <c r="B21" s="12" t="s">
        <v>81</v>
      </c>
      <c r="C21" s="106">
        <v>28520</v>
      </c>
      <c r="D21" s="120">
        <v>17803</v>
      </c>
      <c r="E21" s="107">
        <v>10717</v>
      </c>
    </row>
    <row r="22" spans="1:5" x14ac:dyDescent="0.35">
      <c r="A22" s="108" t="s">
        <v>168</v>
      </c>
      <c r="B22" s="12" t="s">
        <v>82</v>
      </c>
      <c r="C22" s="106">
        <v>370</v>
      </c>
      <c r="D22" s="120">
        <v>247</v>
      </c>
      <c r="E22" s="107">
        <v>123</v>
      </c>
    </row>
    <row r="23" spans="1:5" x14ac:dyDescent="0.35">
      <c r="A23" s="108" t="s">
        <v>169</v>
      </c>
      <c r="B23" s="12" t="s">
        <v>83</v>
      </c>
      <c r="C23" s="106">
        <v>10726</v>
      </c>
      <c r="D23" s="120">
        <v>5988</v>
      </c>
      <c r="E23" s="107">
        <v>4738</v>
      </c>
    </row>
    <row r="24" spans="1:5" x14ac:dyDescent="0.35">
      <c r="A24" s="108" t="s">
        <v>170</v>
      </c>
      <c r="B24" s="12" t="s">
        <v>84</v>
      </c>
      <c r="C24" s="106">
        <v>840</v>
      </c>
      <c r="D24" s="120">
        <v>513</v>
      </c>
      <c r="E24" s="107">
        <v>327</v>
      </c>
    </row>
    <row r="25" spans="1:5" x14ac:dyDescent="0.35">
      <c r="A25" s="108" t="s">
        <v>171</v>
      </c>
      <c r="B25" s="12" t="s">
        <v>85</v>
      </c>
      <c r="C25" s="106">
        <v>1934</v>
      </c>
      <c r="D25" s="120">
        <v>1318</v>
      </c>
      <c r="E25" s="107">
        <v>616</v>
      </c>
    </row>
    <row r="26" spans="1:5" x14ac:dyDescent="0.35">
      <c r="A26" s="108" t="s">
        <v>172</v>
      </c>
      <c r="B26" s="12" t="s">
        <v>86</v>
      </c>
      <c r="C26" s="106">
        <v>6759</v>
      </c>
      <c r="D26" s="120">
        <v>3591</v>
      </c>
      <c r="E26" s="107">
        <v>3168</v>
      </c>
    </row>
    <row r="27" spans="1:5" x14ac:dyDescent="0.35">
      <c r="A27" s="108" t="s">
        <v>173</v>
      </c>
      <c r="B27" s="12" t="s">
        <v>87</v>
      </c>
      <c r="C27" s="106">
        <v>1452</v>
      </c>
      <c r="D27" s="120">
        <v>881</v>
      </c>
      <c r="E27" s="107">
        <v>571</v>
      </c>
    </row>
    <row r="28" spans="1:5" x14ac:dyDescent="0.35">
      <c r="A28" s="108" t="s">
        <v>174</v>
      </c>
      <c r="B28" s="12" t="s">
        <v>88</v>
      </c>
      <c r="C28" s="106">
        <v>1593</v>
      </c>
      <c r="D28" s="120">
        <v>770</v>
      </c>
      <c r="E28" s="107">
        <v>823</v>
      </c>
    </row>
    <row r="29" spans="1:5" x14ac:dyDescent="0.35">
      <c r="A29" s="108" t="s">
        <v>175</v>
      </c>
      <c r="B29" s="12" t="s">
        <v>89</v>
      </c>
      <c r="C29" s="106">
        <v>31262</v>
      </c>
      <c r="D29" s="120">
        <v>15860</v>
      </c>
      <c r="E29" s="107">
        <v>15402</v>
      </c>
    </row>
    <row r="30" spans="1:5" x14ac:dyDescent="0.35">
      <c r="A30" s="108" t="s">
        <v>176</v>
      </c>
      <c r="B30" s="12" t="s">
        <v>90</v>
      </c>
      <c r="C30" s="106">
        <v>12527</v>
      </c>
      <c r="D30" s="120">
        <v>7796</v>
      </c>
      <c r="E30" s="107">
        <v>4731</v>
      </c>
    </row>
    <row r="31" spans="1:5" x14ac:dyDescent="0.35">
      <c r="A31" s="108" t="s">
        <v>177</v>
      </c>
      <c r="B31" s="12" t="s">
        <v>91</v>
      </c>
      <c r="C31" s="106">
        <v>42775</v>
      </c>
      <c r="D31" s="120">
        <v>23121</v>
      </c>
      <c r="E31" s="107">
        <v>19654</v>
      </c>
    </row>
    <row r="32" spans="1:5" x14ac:dyDescent="0.35">
      <c r="A32" s="109" t="s">
        <v>178</v>
      </c>
      <c r="B32" s="110" t="s">
        <v>49</v>
      </c>
      <c r="C32" s="111">
        <v>17666</v>
      </c>
      <c r="D32" s="121">
        <v>11958</v>
      </c>
      <c r="E32" s="112">
        <v>5708</v>
      </c>
    </row>
    <row r="34" spans="1:2" x14ac:dyDescent="0.35">
      <c r="A34" s="3" t="s">
        <v>209</v>
      </c>
      <c r="B34" s="1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Title page</vt:lpstr>
      <vt:lpstr>Sources</vt:lpstr>
      <vt:lpstr>Table 1</vt:lpstr>
      <vt:lpstr>Table 2</vt:lpstr>
      <vt:lpstr>Table 3</vt:lpstr>
      <vt:lpstr>Table 4</vt:lpstr>
      <vt:lpstr>Table 5</vt:lpstr>
    </vt:vector>
  </TitlesOfParts>
  <Company>RoSPA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Broun</dc:creator>
  <cp:lastModifiedBy>James Broun</cp:lastModifiedBy>
  <dcterms:created xsi:type="dcterms:W3CDTF">2024-09-20T12:53:56Z</dcterms:created>
  <dcterms:modified xsi:type="dcterms:W3CDTF">2024-11-12T11:51:06Z</dcterms:modified>
</cp:coreProperties>
</file>